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ant G700\Desktop\Нормативка\Приказы ДО\Государственное задание\"/>
    </mc:Choice>
  </mc:AlternateContent>
  <bookViews>
    <workbookView xWindow="0" yWindow="0" windowWidth="24075" windowHeight="12435" tabRatio="798" activeTab="1"/>
  </bookViews>
  <sheets>
    <sheet name="НСГК " sheetId="30" r:id="rId1"/>
    <sheet name="часть 1.1 ППССЗ" sheetId="8" r:id="rId2"/>
    <sheet name="часть 1.2 ППССЗ (2)" sheetId="35" r:id="rId3"/>
    <sheet name="часть 1.3 Питание" sheetId="20" r:id="rId4"/>
    <sheet name="часть 2.1 ОЗМ" sheetId="28" r:id="rId5"/>
    <sheet name="часть 3  " sheetId="33" r:id="rId6"/>
    <sheet name="Уведомление урупн." sheetId="29" state="hidden" r:id="rId7"/>
    <sheet name="Форма ДФ" sheetId="34" state="hidden" r:id="rId8"/>
    <sheet name="ВП" sheetId="32" state="hidden" r:id="rId9"/>
  </sheets>
  <externalReferences>
    <externalReference r:id="rId10"/>
    <externalReference r:id="rId11"/>
    <externalReference r:id="rId12"/>
  </externalReferences>
  <definedNames>
    <definedName name="_xlnm._FilterDatabase" localSheetId="8" hidden="1">ВП!$A$5:$AR$398</definedName>
    <definedName name="_xlnm._FilterDatabase" localSheetId="6" hidden="1">'Уведомление урупн.'!$B$9:$AL$22</definedName>
    <definedName name="_xlnm._FilterDatabase" localSheetId="1" hidden="1">'часть 1.1 ППССЗ'!$A$28:$V$52</definedName>
    <definedName name="_xlnm._FilterDatabase" localSheetId="2" hidden="1">'часть 1.2 ППССЗ (2)'!$A$28:$V$29</definedName>
    <definedName name="FG" localSheetId="8">#REF!</definedName>
    <definedName name="FG" localSheetId="0">#REF!</definedName>
    <definedName name="FG" localSheetId="6">#REF!</definedName>
    <definedName name="FG" localSheetId="2">#REF!</definedName>
    <definedName name="FG" localSheetId="3">#REF!</definedName>
    <definedName name="FG" localSheetId="4">#REF!</definedName>
    <definedName name="FG" localSheetId="5">#REF!</definedName>
    <definedName name="FG">#REF!</definedName>
    <definedName name="poisonFKKO">[1]ФККО!$A$2:$A$2001</definedName>
    <definedName name="vbg" localSheetId="8">#REF!</definedName>
    <definedName name="vbg" localSheetId="2">#REF!</definedName>
    <definedName name="vbg" localSheetId="5">#REF!</definedName>
    <definedName name="vbg">#REF!</definedName>
    <definedName name="XDO" localSheetId="8">#REF!</definedName>
    <definedName name="XDO" localSheetId="0">#REF!</definedName>
    <definedName name="XDO" localSheetId="6">#REF!</definedName>
    <definedName name="XDO" localSheetId="2">#REF!</definedName>
    <definedName name="XDO" localSheetId="4">#REF!</definedName>
    <definedName name="XDO" localSheetId="5">#REF!</definedName>
    <definedName name="XDO">#REF!</definedName>
    <definedName name="XDO_?ACTDOMCODE?" localSheetId="8">#REF!</definedName>
    <definedName name="XDO_?ACTDOMCODE?" localSheetId="0">#REF!</definedName>
    <definedName name="XDO_?ACTDOMCODE?" localSheetId="6">#REF!</definedName>
    <definedName name="XDO_?ACTDOMCODE?" localSheetId="7">#REF!</definedName>
    <definedName name="XDO_?ACTDOMCODE?" localSheetId="2">#REF!</definedName>
    <definedName name="XDO_?ACTDOMCODE?" localSheetId="3">#REF!</definedName>
    <definedName name="XDO_?ACTDOMCODE?" localSheetId="4">#REF!</definedName>
    <definedName name="XDO_?ACTDOMCODE?" localSheetId="5">#REF!</definedName>
    <definedName name="XDO_?ACTDOMCODE?">#REF!</definedName>
    <definedName name="XDO_?ACTDOMNAME?" localSheetId="8">#REF!</definedName>
    <definedName name="XDO_?ACTDOMNAME?" localSheetId="6">#REF!</definedName>
    <definedName name="XDO_?ACTDOMNAME?" localSheetId="2">#REF!</definedName>
    <definedName name="XDO_?ACTDOMNAME?" localSheetId="3">#REF!</definedName>
    <definedName name="XDO_?ACTDOMNAME?" localSheetId="4">#REF!</definedName>
    <definedName name="XDO_?ACTDOMNAME?" localSheetId="5">#REF!</definedName>
    <definedName name="XDO_?ACTDOMNAME?">#REF!</definedName>
    <definedName name="XDO_?BELONG210FL?" localSheetId="8">#REF!</definedName>
    <definedName name="XDO_?BELONG210FL?" localSheetId="6">#REF!</definedName>
    <definedName name="XDO_?BELONG210FL?" localSheetId="2">#REF!</definedName>
    <definedName name="XDO_?BELONG210FL?" localSheetId="3">#REF!</definedName>
    <definedName name="XDO_?BELONG210FL?" localSheetId="4">#REF!</definedName>
    <definedName name="XDO_?BELONG210FL?" localSheetId="5">#REF!</definedName>
    <definedName name="XDO_?BELONG210FL?">#REF!</definedName>
    <definedName name="XDO_?CSMCTGY_NAME?" localSheetId="8">#REF!</definedName>
    <definedName name="XDO_?CSMCTGY_NAME?" localSheetId="0">#REF!</definedName>
    <definedName name="XDO_?CSMCTGY_NAME?" localSheetId="6">#REF!</definedName>
    <definedName name="XDO_?CSMCTGY_NAME?" localSheetId="7">#REF!</definedName>
    <definedName name="XDO_?CSMCTGY_NAME?" localSheetId="2">#REF!</definedName>
    <definedName name="XDO_?CSMCTGY_NAME?" localSheetId="3">#REF!</definedName>
    <definedName name="XDO_?CSMCTGY_NAME?" localSheetId="4">#REF!</definedName>
    <definedName name="XDO_?CSMCTGY_NAME?" localSheetId="5">#REF!</definedName>
    <definedName name="XDO_?CSMCTGY_NAME?">#REF!</definedName>
    <definedName name="XDO_?inst_Fullname?" localSheetId="8">#REF!</definedName>
    <definedName name="XDO_?inst_Fullname?" localSheetId="7">#REF!</definedName>
    <definedName name="XDO_?inst_Fullname?" localSheetId="2">#REF!</definedName>
    <definedName name="XDO_?inst_Fullname?" localSheetId="5">#REF!</definedName>
    <definedName name="XDO_?inst_Fullname?">#REF!</definedName>
    <definedName name="XDO_?INST_NAME?" localSheetId="8">#REF!</definedName>
    <definedName name="XDO_?INST_NAME?" localSheetId="7">#REF!</definedName>
    <definedName name="XDO_?INST_NAME?" localSheetId="2">#REF!</definedName>
    <definedName name="XDO_?INST_NAME?" localSheetId="5">#REF!</definedName>
    <definedName name="XDO_?INST_NAME?">#REF!</definedName>
    <definedName name="XDO_?INSTKND_NAME?" localSheetId="8">#REF!</definedName>
    <definedName name="XDO_?INSTKND_NAME?" localSheetId="6">#REF!</definedName>
    <definedName name="XDO_?INSTKND_NAME?" localSheetId="2">#REF!</definedName>
    <definedName name="XDO_?INSTKND_NAME?" localSheetId="3">#REF!</definedName>
    <definedName name="XDO_?INSTKND_NAME?" localSheetId="4">#REF!</definedName>
    <definedName name="XDO_?INSTKND_NAME?" localSheetId="5">#REF!</definedName>
    <definedName name="XDO_?INSTKND_NAME?">#REF!</definedName>
    <definedName name="XDO_?LGLACT_APPROVEDBY?" localSheetId="8">#REF!</definedName>
    <definedName name="XDO_?LGLACT_APPROVEDBY?" localSheetId="6">#REF!</definedName>
    <definedName name="XDO_?LGLACT_APPROVEDBY?" localSheetId="2">#REF!</definedName>
    <definedName name="XDO_?LGLACT_APPROVEDBY?" localSheetId="3">#REF!</definedName>
    <definedName name="XDO_?LGLACT_APPROVEDBY?" localSheetId="4">#REF!</definedName>
    <definedName name="XDO_?LGLACT_APPROVEDBY?" localSheetId="5">#REF!</definedName>
    <definedName name="XDO_?LGLACT_APPROVEDBY?">#REF!</definedName>
    <definedName name="XDO_?LGLACT_APPRVDAT?" localSheetId="8">#REF!</definedName>
    <definedName name="XDO_?LGLACT_APPRVDAT?" localSheetId="6">#REF!</definedName>
    <definedName name="XDO_?LGLACT_APPRVDAT?" localSheetId="2">#REF!</definedName>
    <definedName name="XDO_?LGLACT_APPRVDAT?" localSheetId="3">#REF!</definedName>
    <definedName name="XDO_?LGLACT_APPRVDAT?" localSheetId="4">#REF!</definedName>
    <definedName name="XDO_?LGLACT_APPRVDAT?" localSheetId="5">#REF!</definedName>
    <definedName name="XDO_?LGLACT_APPRVDAT?">#REF!</definedName>
    <definedName name="XDO_?LGLACT_NAME?" localSheetId="8">#REF!</definedName>
    <definedName name="XDO_?LGLACT_NAME?" localSheetId="6">#REF!</definedName>
    <definedName name="XDO_?LGLACT_NAME?" localSheetId="2">#REF!</definedName>
    <definedName name="XDO_?LGLACT_NAME?" localSheetId="3">#REF!</definedName>
    <definedName name="XDO_?LGLACT_NAME?" localSheetId="4">#REF!</definedName>
    <definedName name="XDO_?LGLACT_NAME?" localSheetId="5">#REF!</definedName>
    <definedName name="XDO_?LGLACT_NAME?">#REF!</definedName>
    <definedName name="XDO_?NAME_1?" localSheetId="8">#REF!</definedName>
    <definedName name="XDO_?NAME_1?" localSheetId="0">#REF!</definedName>
    <definedName name="XDO_?NAME_1?" localSheetId="6">#REF!</definedName>
    <definedName name="XDO_?NAME_1?" localSheetId="7">#REF!</definedName>
    <definedName name="XDO_?NAME_1?" localSheetId="2">#REF!</definedName>
    <definedName name="XDO_?NAME_1?" localSheetId="3">#REF!</definedName>
    <definedName name="XDO_?NAME_1?" localSheetId="4">#REF!</definedName>
    <definedName name="XDO_?NAME_1?" localSheetId="5">#REF!</definedName>
    <definedName name="XDO_?NAME_1?">#REF!</definedName>
    <definedName name="XDO_?NAME_2?" localSheetId="8">#REF!</definedName>
    <definedName name="XDO_?NAME_2?" localSheetId="0">#REF!</definedName>
    <definedName name="XDO_?NAME_2?" localSheetId="6">#REF!</definedName>
    <definedName name="XDO_?NAME_2?" localSheetId="7">#REF!</definedName>
    <definedName name="XDO_?NAME_2?" localSheetId="2">#REF!</definedName>
    <definedName name="XDO_?NAME_2?" localSheetId="3">#REF!</definedName>
    <definedName name="XDO_?NAME_2?" localSheetId="4">#REF!</definedName>
    <definedName name="XDO_?NAME_2?" localSheetId="5">#REF!</definedName>
    <definedName name="XDO_?NAME_2?">#REF!</definedName>
    <definedName name="XDO_?NAME_CODE?" localSheetId="8">#REF!</definedName>
    <definedName name="XDO_?NAME_CODE?" localSheetId="0">#REF!</definedName>
    <definedName name="XDO_?NAME_CODE?" localSheetId="6">#REF!</definedName>
    <definedName name="XDO_?NAME_CODE?" localSheetId="7">#REF!</definedName>
    <definedName name="XDO_?NAME_CODE?" localSheetId="2">#REF!</definedName>
    <definedName name="XDO_?NAME_CODE?" localSheetId="3">#REF!</definedName>
    <definedName name="XDO_?NAME_CODE?" localSheetId="4">#REF!</definedName>
    <definedName name="XDO_?NAME_CODE?" localSheetId="5">#REF!</definedName>
    <definedName name="XDO_?NAME_CODE?">#REF!</definedName>
    <definedName name="XDO_?NAME_NAME?" localSheetId="8">#REF!</definedName>
    <definedName name="XDO_?NAME_NAME?" localSheetId="0">#REF!</definedName>
    <definedName name="XDO_?NAME_NAME?" localSheetId="6">#REF!</definedName>
    <definedName name="XDO_?NAME_NAME?" localSheetId="7">#REF!</definedName>
    <definedName name="XDO_?NAME_NAME?" localSheetId="2">#REF!</definedName>
    <definedName name="XDO_?NAME_NAME?" localSheetId="3">#REF!</definedName>
    <definedName name="XDO_?NAME_NAME?" localSheetId="4">#REF!</definedName>
    <definedName name="XDO_?NAME_NAME?" localSheetId="5">#REF!</definedName>
    <definedName name="XDO_?NAME_NAME?">#REF!</definedName>
    <definedName name="XDO_?NCSRLYBELONG210FL?" localSheetId="8">#REF!</definedName>
    <definedName name="XDO_?NCSRLYBELONG210FL?" localSheetId="6">#REF!</definedName>
    <definedName name="XDO_?NCSRLYBELONG210FL?" localSheetId="2">#REF!</definedName>
    <definedName name="XDO_?NCSRLYBELONG210FL?" localSheetId="3">#REF!</definedName>
    <definedName name="XDO_?NCSRLYBELONG210FL?" localSheetId="4">#REF!</definedName>
    <definedName name="XDO_?NCSRLYBELONG210FL?" localSheetId="5">#REF!</definedName>
    <definedName name="XDO_?NCSRLYBELONG210FL?">#REF!</definedName>
    <definedName name="XDO_?NPA_DESCRIPTIONS?" localSheetId="8">#REF!</definedName>
    <definedName name="XDO_?NPA_DESCRIPTIONS?" localSheetId="0">#REF!</definedName>
    <definedName name="XDO_?NPA_DESCRIPTIONS?" localSheetId="6">#REF!</definedName>
    <definedName name="XDO_?NPA_DESCRIPTIONS?" localSheetId="7">#REF!</definedName>
    <definedName name="XDO_?NPA_DESCRIPTIONS?" localSheetId="2">#REF!</definedName>
    <definedName name="XDO_?NPA_DESCRIPTIONS?" localSheetId="3">#REF!</definedName>
    <definedName name="XDO_?NPA_DESCRIPTIONS?" localSheetId="4">#REF!</definedName>
    <definedName name="XDO_?NPA_DESCRIPTIONS?" localSheetId="5">#REF!</definedName>
    <definedName name="XDO_?NPA_DESCRIPTIONS?">#REF!</definedName>
    <definedName name="XDO_?PBL_NAMES?" localSheetId="8">#REF!</definedName>
    <definedName name="XDO_?PBL_NAMES?" localSheetId="6">#REF!</definedName>
    <definedName name="XDO_?PBL_NAMES?" localSheetId="2">#REF!</definedName>
    <definedName name="XDO_?PBL_NAMES?" localSheetId="3">#REF!</definedName>
    <definedName name="XDO_?PBL_NAMES?" localSheetId="4">#REF!</definedName>
    <definedName name="XDO_?PBL_NAMES?" localSheetId="5">#REF!</definedName>
    <definedName name="XDO_?PBL_NAMES?">#REF!</definedName>
    <definedName name="XDO_?QI_NAME?" localSheetId="8">#REF!</definedName>
    <definedName name="XDO_?QI_NAME?" localSheetId="0">#REF!</definedName>
    <definedName name="XDO_?QI_NAME?" localSheetId="6">#REF!</definedName>
    <definedName name="XDO_?QI_NAME?" localSheetId="7">#REF!</definedName>
    <definedName name="XDO_?QI_NAME?" localSheetId="2">#REF!</definedName>
    <definedName name="XDO_?QI_NAME?" localSheetId="3">#REF!</definedName>
    <definedName name="XDO_?QI_NAME?" localSheetId="4">#REF!</definedName>
    <definedName name="XDO_?QI_NAME?" localSheetId="5">#REF!</definedName>
    <definedName name="XDO_?QI_NAME?">#REF!</definedName>
    <definedName name="XDO_?RCA_CODE?" localSheetId="8">#REF!</definedName>
    <definedName name="XDO_?RCA_CODE?" localSheetId="0">#REF!</definedName>
    <definedName name="XDO_?RCA_CODE?" localSheetId="6">#REF!</definedName>
    <definedName name="XDO_?RCA_CODE?" localSheetId="7">#REF!</definedName>
    <definedName name="XDO_?RCA_CODE?" localSheetId="2">#REF!</definedName>
    <definedName name="XDO_?RCA_CODE?" localSheetId="3">#REF!</definedName>
    <definedName name="XDO_?RCA_CODE?" localSheetId="4">#REF!</definedName>
    <definedName name="XDO_?RCA_CODE?" localSheetId="5">#REF!</definedName>
    <definedName name="XDO_?RCA_CODE?">#REF!</definedName>
    <definedName name="XDO_?REGRNUMBER?" localSheetId="8">#REF!</definedName>
    <definedName name="XDO_?REGRNUMBER?" localSheetId="0">#REF!</definedName>
    <definedName name="XDO_?REGRNUMBER?" localSheetId="6">#REF!</definedName>
    <definedName name="XDO_?REGRNUMBER?" localSheetId="7">#REF!</definedName>
    <definedName name="XDO_?REGRNUMBER?" localSheetId="2">#REF!</definedName>
    <definedName name="XDO_?REGRNUMBER?" localSheetId="3">#REF!</definedName>
    <definedName name="XDO_?REGRNUMBER?" localSheetId="4">#REF!</definedName>
    <definedName name="XDO_?REGRNUMBER?" localSheetId="5">#REF!</definedName>
    <definedName name="XDO_?REGRNUMBER?">#REF!</definedName>
    <definedName name="XDO_?ROWNUMBER?" localSheetId="8">#REF!</definedName>
    <definedName name="XDO_?ROWNUMBER?" localSheetId="6">#REF!</definedName>
    <definedName name="XDO_?ROWNUMBER?" localSheetId="2">#REF!</definedName>
    <definedName name="XDO_?ROWNUMBER?" localSheetId="3">#REF!</definedName>
    <definedName name="XDO_?ROWNUMBER?" localSheetId="4">#REF!</definedName>
    <definedName name="XDO_?ROWNUMBER?" localSheetId="5">#REF!</definedName>
    <definedName name="XDO_?ROWNUMBER?">#REF!</definedName>
    <definedName name="XDO_?RUCLSPRECACS_CODE?" localSheetId="8">#REF!</definedName>
    <definedName name="XDO_?RUCLSPRECACS_CODE?" localSheetId="6">#REF!</definedName>
    <definedName name="XDO_?RUCLSPRECACS_CODE?" localSheetId="2">#REF!</definedName>
    <definedName name="XDO_?RUCLSPRECACS_CODE?" localSheetId="3">#REF!</definedName>
    <definedName name="XDO_?RUCLSPRECACS_CODE?" localSheetId="4">#REF!</definedName>
    <definedName name="XDO_?RUCLSPRECACS_CODE?" localSheetId="5">#REF!</definedName>
    <definedName name="XDO_?RUCLSPRECACS_CODE?">#REF!</definedName>
    <definedName name="XDO_?SC_NAME_1?" localSheetId="8">#REF!</definedName>
    <definedName name="XDO_?SC_NAME_1?" localSheetId="0">#REF!</definedName>
    <definedName name="XDO_?SC_NAME_1?" localSheetId="6">#REF!</definedName>
    <definedName name="XDO_?SC_NAME_1?" localSheetId="7">#REF!</definedName>
    <definedName name="XDO_?SC_NAME_1?" localSheetId="2">#REF!</definedName>
    <definedName name="XDO_?SC_NAME_1?" localSheetId="3">#REF!</definedName>
    <definedName name="XDO_?SC_NAME_1?" localSheetId="4">#REF!</definedName>
    <definedName name="XDO_?SC_NAME_1?" localSheetId="5">#REF!</definedName>
    <definedName name="XDO_?SC_NAME_1?">#REF!</definedName>
    <definedName name="XDO_?SC_NAME_2?" localSheetId="8">#REF!</definedName>
    <definedName name="XDO_?SC_NAME_2?" localSheetId="0">#REF!</definedName>
    <definedName name="XDO_?SC_NAME_2?" localSheetId="6">#REF!</definedName>
    <definedName name="XDO_?SC_NAME_2?" localSheetId="7">#REF!</definedName>
    <definedName name="XDO_?SC_NAME_2?" localSheetId="2">#REF!</definedName>
    <definedName name="XDO_?SC_NAME_2?" localSheetId="3">#REF!</definedName>
    <definedName name="XDO_?SC_NAME_2?" localSheetId="4">#REF!</definedName>
    <definedName name="XDO_?SC_NAME_2?" localSheetId="5">#REF!</definedName>
    <definedName name="XDO_?SC_NAME_2?">#REF!</definedName>
    <definedName name="XDO_?SC_NAME_3?" localSheetId="8">#REF!</definedName>
    <definedName name="XDO_?SC_NAME_3?" localSheetId="0">#REF!</definedName>
    <definedName name="XDO_?SC_NAME_3?" localSheetId="6">#REF!</definedName>
    <definedName name="XDO_?SC_NAME_3?" localSheetId="7">#REF!</definedName>
    <definedName name="XDO_?SC_NAME_3?" localSheetId="2">#REF!</definedName>
    <definedName name="XDO_?SC_NAME_3?" localSheetId="3">#REF!</definedName>
    <definedName name="XDO_?SC_NAME_3?" localSheetId="4">#REF!</definedName>
    <definedName name="XDO_?SC_NAME_3?" localSheetId="5">#REF!</definedName>
    <definedName name="XDO_?SC_NAME_3?">#REF!</definedName>
    <definedName name="XDO_?Service_Belong210FL?" localSheetId="8">#REF!</definedName>
    <definedName name="XDO_?Service_Belong210FL?" localSheetId="7">#REF!</definedName>
    <definedName name="XDO_?Service_Belong210FL?" localSheetId="2">#REF!</definedName>
    <definedName name="XDO_?Service_Belong210FL?" localSheetId="5">#REF!</definedName>
    <definedName name="XDO_?Service_Belong210FL?">#REF!</definedName>
    <definedName name="XDO_?Service_NcsrlyBelong210FL?" localSheetId="8">#REF!</definedName>
    <definedName name="XDO_?Service_NcsrlyBelong210FL?" localSheetId="7">#REF!</definedName>
    <definedName name="XDO_?Service_NcsrlyBelong210FL?" localSheetId="2">#REF!</definedName>
    <definedName name="XDO_?Service_NcsrlyBelong210FL?" localSheetId="5">#REF!</definedName>
    <definedName name="XDO_?Service_NcsrlyBelong210FL?">#REF!</definedName>
    <definedName name="XDO_?SVCKIND?" localSheetId="8">#REF!</definedName>
    <definedName name="XDO_?SVCKIND?" localSheetId="0">#REF!</definedName>
    <definedName name="XDO_?SVCKIND?" localSheetId="6">#REF!</definedName>
    <definedName name="XDO_?SVCKIND?" localSheetId="7">#REF!</definedName>
    <definedName name="XDO_?SVCKIND?" localSheetId="2">#REF!</definedName>
    <definedName name="XDO_?SVCKIND?" localSheetId="3">#REF!</definedName>
    <definedName name="XDO_?SVCKIND?" localSheetId="4">#REF!</definedName>
    <definedName name="XDO_?SVCKIND?" localSheetId="5">#REF!</definedName>
    <definedName name="XDO_?SVCKIND?">#REF!</definedName>
    <definedName name="XDO_?SVCPAID?" localSheetId="8">#REF!</definedName>
    <definedName name="XDO_?SVCPAID?" localSheetId="0">#REF!</definedName>
    <definedName name="XDO_?SVCPAID?" localSheetId="6">#REF!</definedName>
    <definedName name="XDO_?SVCPAID?" localSheetId="7">#REF!</definedName>
    <definedName name="XDO_?SVCPAID?" localSheetId="2">#REF!</definedName>
    <definedName name="XDO_?SVCPAID?" localSheetId="3">#REF!</definedName>
    <definedName name="XDO_?SVCPAID?" localSheetId="4">#REF!</definedName>
    <definedName name="XDO_?SVCPAID?" localSheetId="5">#REF!</definedName>
    <definedName name="XDO_?SVCPAID?">#REF!</definedName>
    <definedName name="XDO_?VOLIND_NAME?" localSheetId="8">#REF!</definedName>
    <definedName name="XDO_?VOLIND_NAME?" localSheetId="0">#REF!</definedName>
    <definedName name="XDO_?VOLIND_NAME?" localSheetId="6">#REF!</definedName>
    <definedName name="XDO_?VOLIND_NAME?" localSheetId="7">#REF!</definedName>
    <definedName name="XDO_?VOLIND_NAME?" localSheetId="2">#REF!</definedName>
    <definedName name="XDO_?VOLIND_NAME?" localSheetId="3">#REF!</definedName>
    <definedName name="XDO_?VOLIND_NAME?" localSheetId="4">#REF!</definedName>
    <definedName name="XDO_?VOLIND_NAME?" localSheetId="5">#REF!</definedName>
    <definedName name="XDO_?VOLIND_NAME?">#REF!</definedName>
    <definedName name="XDO_?XDOFIELD1?" localSheetId="8">#REF!</definedName>
    <definedName name="XDO_?XDOFIELD1?" localSheetId="7">#REF!</definedName>
    <definedName name="XDO_?XDOFIELD1?" localSheetId="2">#REF!</definedName>
    <definedName name="XDO_?XDOFIELD1?" localSheetId="5">#REF!</definedName>
    <definedName name="XDO_?XDOFIELD1?">#REF!</definedName>
    <definedName name="XDO_?XDOFIELD2?" localSheetId="8">#REF!</definedName>
    <definedName name="XDO_?XDOFIELD2?" localSheetId="7">#REF!</definedName>
    <definedName name="XDO_?XDOFIELD2?" localSheetId="2">#REF!</definedName>
    <definedName name="XDO_?XDOFIELD2?" localSheetId="5">#REF!</definedName>
    <definedName name="XDO_?XDOFIELD2?">#REF!</definedName>
    <definedName name="XDO_?XDOFIELD3?" localSheetId="8">#REF!</definedName>
    <definedName name="XDO_?XDOFIELD3?" localSheetId="7">#REF!</definedName>
    <definedName name="XDO_?XDOFIELD3?" localSheetId="2">#REF!</definedName>
    <definedName name="XDO_?XDOFIELD3?" localSheetId="5">#REF!</definedName>
    <definedName name="XDO_?XDOFIELD3?">#REF!</definedName>
    <definedName name="XDO_GROUP_?HEADER?" localSheetId="8">#REF!</definedName>
    <definedName name="XDO_GROUP_?HEADER?" localSheetId="0">#REF!</definedName>
    <definedName name="XDO_GROUP_?HEADER?" localSheetId="6">#REF!</definedName>
    <definedName name="XDO_GROUP_?HEADER?" localSheetId="7">#REF!</definedName>
    <definedName name="XDO_GROUP_?HEADER?" localSheetId="2">#REF!</definedName>
    <definedName name="XDO_GROUP_?HEADER?" localSheetId="3">#REF!</definedName>
    <definedName name="XDO_GROUP_?HEADER?" localSheetId="4">#REF!</definedName>
    <definedName name="XDO_GROUP_?HEADER?" localSheetId="5">#REF!</definedName>
    <definedName name="XDO_GROUP_?HEADER?">#REF!</definedName>
    <definedName name="XDO_GROUP_?SERVICE_LIST?" localSheetId="8">#REF!</definedName>
    <definedName name="XDO_GROUP_?SERVICE_LIST?" localSheetId="0">#REF!</definedName>
    <definedName name="XDO_GROUP_?SERVICE_LIST?" localSheetId="6">#REF!</definedName>
    <definedName name="XDO_GROUP_?SERVICE_LIST?" localSheetId="7">#REF!</definedName>
    <definedName name="XDO_GROUP_?SERVICE_LIST?" localSheetId="2">#REF!</definedName>
    <definedName name="XDO_GROUP_?SERVICE_LIST?" localSheetId="3">#REF!</definedName>
    <definedName name="XDO_GROUP_?SERVICE_LIST?" localSheetId="4">#REF!</definedName>
    <definedName name="XDO_GROUP_?SERVICE_LIST?" localSheetId="5">#REF!</definedName>
    <definedName name="XDO_GROUP_?SERVICE_LIST?">#REF!</definedName>
    <definedName name="XDOxfcnm4" localSheetId="8">#REF!</definedName>
    <definedName name="XDOxfcnm4" localSheetId="6">#REF!</definedName>
    <definedName name="XDOxfcnm4" localSheetId="2">#REF!</definedName>
    <definedName name="XDOxfcnm4" localSheetId="4">#REF!</definedName>
    <definedName name="XDOxfcnm4" localSheetId="5">#REF!</definedName>
    <definedName name="XDOxfcnm4">#REF!</definedName>
    <definedName name="xfcnm4" localSheetId="8">#REF!</definedName>
    <definedName name="xfcnm4" localSheetId="6">#REF!</definedName>
    <definedName name="xfcnm4" localSheetId="2">#REF!</definedName>
    <definedName name="xfcnm4" localSheetId="4">#REF!</definedName>
    <definedName name="xfcnm4" localSheetId="5">#REF!</definedName>
    <definedName name="xfcnm4">#REF!</definedName>
    <definedName name="ама" localSheetId="8">#REF!</definedName>
    <definedName name="ама" localSheetId="2">#REF!</definedName>
    <definedName name="ама" localSheetId="5">#REF!</definedName>
    <definedName name="ама">#REF!</definedName>
    <definedName name="арп" localSheetId="8">#REF!</definedName>
    <definedName name="арп" localSheetId="6">#REF!</definedName>
    <definedName name="арп" localSheetId="2">#REF!</definedName>
    <definedName name="арп" localSheetId="4">#REF!</definedName>
    <definedName name="арп" localSheetId="5">#REF!</definedName>
    <definedName name="арп">#REF!</definedName>
    <definedName name="в" localSheetId="8">#REF!</definedName>
    <definedName name="в" localSheetId="6">#REF!</definedName>
    <definedName name="в" localSheetId="2">#REF!</definedName>
    <definedName name="в" localSheetId="5">#REF!</definedName>
    <definedName name="в">#REF!</definedName>
    <definedName name="вам" localSheetId="8">#REF!</definedName>
    <definedName name="вам" localSheetId="6">#REF!</definedName>
    <definedName name="вам" localSheetId="2">#REF!</definedName>
    <definedName name="вам" localSheetId="3">#REF!</definedName>
    <definedName name="вам" localSheetId="4">#REF!</definedName>
    <definedName name="вам" localSheetId="5">#REF!</definedName>
    <definedName name="вам">#REF!</definedName>
    <definedName name="выв" localSheetId="8">#REF!</definedName>
    <definedName name="выв" localSheetId="6">#REF!</definedName>
    <definedName name="выв" localSheetId="2">#REF!</definedName>
    <definedName name="выв" localSheetId="3">#REF!</definedName>
    <definedName name="выв" localSheetId="4">#REF!</definedName>
    <definedName name="выв" localSheetId="5">#REF!</definedName>
    <definedName name="выв">#REF!</definedName>
    <definedName name="ЕдИзм">[2]Списки!$A$3:$A$43</definedName>
    <definedName name="МетодОценки">[2]Списки!$B$3:$B$7</definedName>
    <definedName name="_xlnm.Print_Area" localSheetId="8">ВП!$A$1:$AL$318</definedName>
    <definedName name="_xlnm.Print_Area" localSheetId="0">'НСГК '!$A$1:$K$25</definedName>
    <definedName name="_xlnm.Print_Area" localSheetId="6">'Уведомление урупн.'!$A$1:$AE$26</definedName>
    <definedName name="_xlnm.Print_Area" localSheetId="1">'часть 1.1 ППССЗ'!$C$1:$T$84</definedName>
    <definedName name="_xlnm.Print_Area" localSheetId="2">'часть 1.2 ППССЗ (2)'!$C$1:$T$62</definedName>
    <definedName name="_xlnm.Print_Area" localSheetId="3">'часть 1.3 Питание'!$B$1:$R$62</definedName>
    <definedName name="_xlnm.Print_Area" localSheetId="4">'часть 2.1 ОЗМ'!$A$1:$R$30</definedName>
    <definedName name="_xlnm.Print_Area" localSheetId="5">'часть 3  '!$A$1:$FE$28</definedName>
    <definedName name="Основной_вид_деятельности" localSheetId="8">#REF!</definedName>
    <definedName name="Основной_вид_деятельности" localSheetId="6">#REF!</definedName>
    <definedName name="Основной_вид_деятельности" localSheetId="2">#REF!</definedName>
    <definedName name="Основной_вид_деятельности" localSheetId="3">#REF!</definedName>
    <definedName name="Основной_вид_деятельности" localSheetId="4">#REF!</definedName>
    <definedName name="Основной_вид_деятельности" localSheetId="5">#REF!</definedName>
    <definedName name="Основной_вид_деятельности">#REF!</definedName>
    <definedName name="ОУИ" localSheetId="8">#REF!</definedName>
    <definedName name="ОУИ" localSheetId="6">#REF!</definedName>
    <definedName name="ОУИ" localSheetId="2">#REF!</definedName>
    <definedName name="ОУИ" localSheetId="3">#REF!</definedName>
    <definedName name="ОУИ" localSheetId="4">#REF!</definedName>
    <definedName name="ОУИ" localSheetId="5">#REF!</definedName>
    <definedName name="ОУИ">#REF!</definedName>
    <definedName name="пар" localSheetId="8">#REF!</definedName>
    <definedName name="пар" localSheetId="2">#REF!</definedName>
    <definedName name="пар" localSheetId="5">#REF!</definedName>
    <definedName name="пар">#REF!</definedName>
    <definedName name="питание" localSheetId="8">#REF!</definedName>
    <definedName name="питание" localSheetId="6">#REF!</definedName>
    <definedName name="питание" localSheetId="2">#REF!</definedName>
    <definedName name="питание" localSheetId="4">#REF!</definedName>
    <definedName name="питание" localSheetId="5">#REF!</definedName>
    <definedName name="питание">#REF!</definedName>
    <definedName name="пппп" localSheetId="8">#REF!</definedName>
    <definedName name="пппп" localSheetId="2">#REF!</definedName>
    <definedName name="пппп" localSheetId="5">#REF!</definedName>
    <definedName name="пппп">#REF!</definedName>
    <definedName name="пр" localSheetId="8">#REF!</definedName>
    <definedName name="пр" localSheetId="6">#REF!</definedName>
    <definedName name="пр" localSheetId="2">#REF!</definedName>
    <definedName name="пр" localSheetId="3">#REF!</definedName>
    <definedName name="пр" localSheetId="4">#REF!</definedName>
    <definedName name="пр" localSheetId="5">#REF!</definedName>
    <definedName name="пр">#REF!</definedName>
    <definedName name="прил10.">[3]Списки!$A$3:$A$43</definedName>
    <definedName name="раздел4" localSheetId="8">#REF!</definedName>
    <definedName name="раздел4" localSheetId="6">#REF!</definedName>
    <definedName name="раздел4" localSheetId="2">#REF!</definedName>
    <definedName name="раздел4" localSheetId="4">#REF!</definedName>
    <definedName name="раздел4" localSheetId="5">#REF!</definedName>
    <definedName name="раздел4">#REF!</definedName>
    <definedName name="свс" localSheetId="8">#REF!</definedName>
    <definedName name="свс" localSheetId="2">#REF!</definedName>
    <definedName name="свс" localSheetId="5">#REF!</definedName>
    <definedName name="свс">#REF!</definedName>
    <definedName name="Тип_вида__деятельности" localSheetId="8">#REF!</definedName>
    <definedName name="Тип_вида__деятельности" localSheetId="6">#REF!</definedName>
    <definedName name="Тип_вида__деятельности" localSheetId="2">#REF!</definedName>
    <definedName name="Тип_вида__деятельности" localSheetId="3">#REF!</definedName>
    <definedName name="Тип_вида__деятельности" localSheetId="4">#REF!</definedName>
    <definedName name="Тип_вида__деятельности" localSheetId="5">#REF!</definedName>
    <definedName name="Тип_вида__деятельности">#REF!</definedName>
    <definedName name="укам" localSheetId="8">#REF!</definedName>
    <definedName name="укам" localSheetId="6">#REF!</definedName>
    <definedName name="укам" localSheetId="2">#REF!</definedName>
    <definedName name="укам" localSheetId="4">#REF!</definedName>
    <definedName name="укам" localSheetId="5">#REF!</definedName>
    <definedName name="укам">#REF!</definedName>
    <definedName name="часть" localSheetId="8">#REF!</definedName>
    <definedName name="часть" localSheetId="6">#REF!</definedName>
    <definedName name="часть" localSheetId="2">#REF!</definedName>
    <definedName name="часть" localSheetId="4">#REF!</definedName>
    <definedName name="часть" localSheetId="5">#REF!</definedName>
    <definedName name="часть">#REF!</definedName>
    <definedName name="часть1" localSheetId="8">#REF!</definedName>
    <definedName name="часть1" localSheetId="6">#REF!</definedName>
    <definedName name="часть1" localSheetId="2">#REF!</definedName>
    <definedName name="часть1" localSheetId="4">#REF!</definedName>
    <definedName name="часть1" localSheetId="5">#REF!</definedName>
    <definedName name="часть1">#REF!</definedName>
    <definedName name="часть3" localSheetId="8">#REF!</definedName>
    <definedName name="часть3" localSheetId="6">#REF!</definedName>
    <definedName name="часть3" localSheetId="2">#REF!</definedName>
    <definedName name="часть3" localSheetId="3">#REF!</definedName>
    <definedName name="часть3" localSheetId="4">#REF!</definedName>
    <definedName name="часть3" localSheetId="5">#REF!</definedName>
    <definedName name="часть3">#REF!</definedName>
    <definedName name="я">[3]Списки!$A$3:$A$43</definedName>
  </definedNames>
  <calcPr calcId="152511"/>
</workbook>
</file>

<file path=xl/calcChain.xml><?xml version="1.0" encoding="utf-8"?>
<calcChain xmlns="http://schemas.openxmlformats.org/spreadsheetml/2006/main">
  <c r="F41" i="34" l="1"/>
  <c r="F39" i="34"/>
  <c r="L54" i="29" l="1"/>
  <c r="O12" i="29" l="1"/>
  <c r="T30" i="35"/>
  <c r="S30" i="35" s="1"/>
  <c r="O30" i="35"/>
  <c r="M42" i="8"/>
  <c r="O11" i="29"/>
  <c r="O29" i="35"/>
  <c r="M38" i="8"/>
  <c r="M37" i="8"/>
  <c r="M35" i="8"/>
  <c r="U32" i="35"/>
  <c r="T29" i="35"/>
  <c r="S29" i="35" s="1"/>
  <c r="A29" i="35"/>
  <c r="AB19" i="29" l="1"/>
  <c r="AB31" i="29" s="1"/>
  <c r="AE31" i="29" s="1"/>
  <c r="AD33" i="29"/>
  <c r="AC32" i="29"/>
  <c r="AC33" i="29" s="1"/>
  <c r="AC34" i="29" s="1"/>
  <c r="AB32" i="29"/>
  <c r="AE32" i="29" s="1"/>
  <c r="AC30" i="29"/>
  <c r="AB30" i="29"/>
  <c r="AE30" i="29" s="1"/>
  <c r="W32" i="29"/>
  <c r="V32" i="29"/>
  <c r="Y32" i="29" s="1"/>
  <c r="Y31" i="29"/>
  <c r="V31" i="29"/>
  <c r="W30" i="29"/>
  <c r="W33" i="29" s="1"/>
  <c r="W34" i="29" s="1"/>
  <c r="V30" i="29"/>
  <c r="Y30" i="29" s="1"/>
  <c r="Q33" i="29"/>
  <c r="Q34" i="29" s="1"/>
  <c r="S31" i="29"/>
  <c r="P32" i="29"/>
  <c r="P31" i="29"/>
  <c r="Q32" i="29"/>
  <c r="Q30" i="29"/>
  <c r="N56" i="29"/>
  <c r="P56" i="29"/>
  <c r="L56" i="29"/>
  <c r="M29" i="20"/>
  <c r="L29" i="20"/>
  <c r="K29" i="20"/>
  <c r="AB20" i="29"/>
  <c r="AE20" i="29" s="1"/>
  <c r="V20" i="29"/>
  <c r="O56" i="29" s="1"/>
  <c r="P20" i="29"/>
  <c r="J16" i="29"/>
  <c r="U18" i="29"/>
  <c r="AA18" i="29" s="1"/>
  <c r="U16" i="29"/>
  <c r="AA16" i="29" s="1"/>
  <c r="U15" i="29"/>
  <c r="AA15" i="29" s="1"/>
  <c r="U13" i="29"/>
  <c r="AA13" i="29" s="1"/>
  <c r="U12" i="29"/>
  <c r="AA12" i="29" s="1"/>
  <c r="U11" i="29"/>
  <c r="AA11" i="29" s="1"/>
  <c r="U10" i="29"/>
  <c r="AA10" i="29" s="1"/>
  <c r="O18" i="29"/>
  <c r="O17" i="29"/>
  <c r="O16" i="29"/>
  <c r="O15" i="29"/>
  <c r="O14" i="29"/>
  <c r="O10" i="29"/>
  <c r="T30" i="8"/>
  <c r="S30" i="8" s="1"/>
  <c r="T31" i="8"/>
  <c r="S31" i="8" s="1"/>
  <c r="T32" i="8"/>
  <c r="S32" i="8" s="1"/>
  <c r="T33" i="8"/>
  <c r="S33" i="8" s="1"/>
  <c r="T34" i="8"/>
  <c r="S34" i="8" s="1"/>
  <c r="T35" i="8"/>
  <c r="S35" i="8" s="1"/>
  <c r="T36" i="8"/>
  <c r="S36" i="8" s="1"/>
  <c r="T37" i="8"/>
  <c r="S37" i="8" s="1"/>
  <c r="T38" i="8"/>
  <c r="S38" i="8" s="1"/>
  <c r="T39" i="8"/>
  <c r="S39" i="8" s="1"/>
  <c r="T40" i="8"/>
  <c r="S40" i="8" s="1"/>
  <c r="T41" i="8"/>
  <c r="S41" i="8" s="1"/>
  <c r="T42" i="8"/>
  <c r="S42" i="8" s="1"/>
  <c r="T43" i="8"/>
  <c r="S43" i="8" s="1"/>
  <c r="T44" i="8"/>
  <c r="S44" i="8" s="1"/>
  <c r="T45" i="8"/>
  <c r="S45" i="8" s="1"/>
  <c r="T46" i="8"/>
  <c r="S46" i="8" s="1"/>
  <c r="T47" i="8"/>
  <c r="S47" i="8" s="1"/>
  <c r="T48" i="8"/>
  <c r="S48" i="8" s="1"/>
  <c r="T49" i="8"/>
  <c r="S49" i="8" s="1"/>
  <c r="T50" i="8"/>
  <c r="S50" i="8" s="1"/>
  <c r="T51" i="8"/>
  <c r="S51" i="8" s="1"/>
  <c r="T52" i="8"/>
  <c r="S52" i="8" s="1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29" i="8"/>
  <c r="AE33" i="29" l="1"/>
  <c r="AB33" i="29"/>
  <c r="Y33" i="29"/>
  <c r="V33" i="29"/>
  <c r="Q56" i="29"/>
  <c r="Y20" i="29"/>
  <c r="P19" i="29" l="1"/>
  <c r="U17" i="29"/>
  <c r="AA17" i="29" s="1"/>
  <c r="U14" i="29"/>
  <c r="T25" i="29"/>
  <c r="U25" i="29"/>
  <c r="X25" i="29"/>
  <c r="Z25" i="29"/>
  <c r="AA25" i="29"/>
  <c r="AD25" i="29"/>
  <c r="AA14" i="29" l="1"/>
  <c r="P21" i="29"/>
  <c r="E35" i="34"/>
  <c r="D35" i="34"/>
  <c r="D34" i="34" s="1"/>
  <c r="T11" i="29" l="1"/>
  <c r="E38" i="34" l="1"/>
  <c r="E37" i="34" s="1"/>
  <c r="D38" i="34"/>
  <c r="D37" i="34" s="1"/>
  <c r="R25" i="29" l="1"/>
  <c r="DJ26" i="33" l="1"/>
  <c r="CZ26" i="33"/>
  <c r="CP26" i="33"/>
  <c r="BO26" i="33"/>
  <c r="A26" i="33"/>
  <c r="F35" i="34" l="1"/>
  <c r="V21" i="29"/>
  <c r="F38" i="34"/>
  <c r="F37" i="34" s="1"/>
  <c r="M56" i="29" l="1"/>
  <c r="S20" i="29"/>
  <c r="M55" i="29"/>
  <c r="Z18" i="29"/>
  <c r="U19" i="29"/>
  <c r="V19" i="29" s="1"/>
  <c r="S19" i="29"/>
  <c r="AE19" i="29"/>
  <c r="Z17" i="29"/>
  <c r="Z16" i="29"/>
  <c r="Z15" i="29"/>
  <c r="Z14" i="29"/>
  <c r="Z13" i="29"/>
  <c r="Z12" i="29"/>
  <c r="Z11" i="29"/>
  <c r="Z10" i="29"/>
  <c r="T18" i="29"/>
  <c r="T17" i="29"/>
  <c r="T16" i="29"/>
  <c r="T15" i="29"/>
  <c r="T14" i="29"/>
  <c r="T13" i="29"/>
  <c r="T12" i="29"/>
  <c r="T10" i="29"/>
  <c r="N18" i="29"/>
  <c r="N13" i="29"/>
  <c r="J18" i="29"/>
  <c r="N14" i="29"/>
  <c r="N12" i="29"/>
  <c r="N11" i="29"/>
  <c r="P11" i="29" s="1"/>
  <c r="N10" i="29"/>
  <c r="P10" i="29" l="1"/>
  <c r="P12" i="29"/>
  <c r="P30" i="29" s="1"/>
  <c r="P14" i="29"/>
  <c r="D32" i="34"/>
  <c r="D31" i="34" s="1"/>
  <c r="P18" i="29"/>
  <c r="AB18" i="29"/>
  <c r="AE18" i="29" s="1"/>
  <c r="E32" i="34"/>
  <c r="E31" i="34" s="1"/>
  <c r="V18" i="29"/>
  <c r="Y18" i="29" s="1"/>
  <c r="A29" i="20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29" i="8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88" i="32"/>
  <c r="A89" i="32"/>
  <c r="A90" i="32"/>
  <c r="A91" i="32"/>
  <c r="A92" i="32"/>
  <c r="A93" i="32"/>
  <c r="A94" i="32"/>
  <c r="A95" i="32"/>
  <c r="A96" i="32"/>
  <c r="A97" i="32"/>
  <c r="A98" i="32"/>
  <c r="A99" i="32"/>
  <c r="A100" i="32"/>
  <c r="A101" i="32"/>
  <c r="A102" i="32"/>
  <c r="A103" i="32"/>
  <c r="A104" i="32"/>
  <c r="A105" i="32"/>
  <c r="A106" i="32"/>
  <c r="A107" i="32"/>
  <c r="A108" i="32"/>
  <c r="A109" i="32"/>
  <c r="A110" i="32"/>
  <c r="A111" i="32"/>
  <c r="A112" i="32"/>
  <c r="A113" i="32"/>
  <c r="A114" i="32"/>
  <c r="A115" i="32"/>
  <c r="A116" i="32"/>
  <c r="A117" i="32"/>
  <c r="A118" i="32"/>
  <c r="A119" i="32"/>
  <c r="A120" i="32"/>
  <c r="A121" i="32"/>
  <c r="A122" i="32"/>
  <c r="A123" i="32"/>
  <c r="A124" i="32"/>
  <c r="A125" i="32"/>
  <c r="A126" i="32"/>
  <c r="A127" i="32"/>
  <c r="A128" i="32"/>
  <c r="A129" i="32"/>
  <c r="A130" i="32"/>
  <c r="A131" i="32"/>
  <c r="A132" i="32"/>
  <c r="A133" i="32"/>
  <c r="A134" i="32"/>
  <c r="A135" i="32"/>
  <c r="A136" i="32"/>
  <c r="A137" i="32"/>
  <c r="A138" i="32"/>
  <c r="A139" i="32"/>
  <c r="A140" i="32"/>
  <c r="A141" i="32"/>
  <c r="A142" i="32"/>
  <c r="A143" i="32"/>
  <c r="A144" i="32"/>
  <c r="A145" i="32"/>
  <c r="A146" i="32"/>
  <c r="A147" i="32"/>
  <c r="A148" i="32"/>
  <c r="A149" i="32"/>
  <c r="A150" i="32"/>
  <c r="A151" i="32"/>
  <c r="A152" i="32"/>
  <c r="A153" i="32"/>
  <c r="A154" i="32"/>
  <c r="A155" i="32"/>
  <c r="A156" i="32"/>
  <c r="A157" i="32"/>
  <c r="A158" i="32"/>
  <c r="A159" i="32"/>
  <c r="A160" i="32"/>
  <c r="A161" i="32"/>
  <c r="A162" i="32"/>
  <c r="A163" i="32"/>
  <c r="A164" i="32"/>
  <c r="A165" i="32"/>
  <c r="A166" i="32"/>
  <c r="A167" i="32"/>
  <c r="A168" i="32"/>
  <c r="A169" i="32"/>
  <c r="A170" i="32"/>
  <c r="A171" i="32"/>
  <c r="A172" i="32"/>
  <c r="A173" i="32"/>
  <c r="A174" i="32"/>
  <c r="A175" i="32"/>
  <c r="A176" i="32"/>
  <c r="A177" i="32"/>
  <c r="A178" i="32"/>
  <c r="A179" i="32"/>
  <c r="A180" i="32"/>
  <c r="A181" i="32"/>
  <c r="A182" i="32"/>
  <c r="A183" i="32"/>
  <c r="A184" i="32"/>
  <c r="A185" i="32"/>
  <c r="A186" i="32"/>
  <c r="A187" i="32"/>
  <c r="A188" i="32"/>
  <c r="A189" i="32"/>
  <c r="A190" i="32"/>
  <c r="A191" i="32"/>
  <c r="A192" i="32"/>
  <c r="A193" i="32"/>
  <c r="A194" i="32"/>
  <c r="A195" i="32"/>
  <c r="A196" i="32"/>
  <c r="A197" i="32"/>
  <c r="A198" i="32"/>
  <c r="A199" i="32"/>
  <c r="A200" i="32"/>
  <c r="A201" i="32"/>
  <c r="A202" i="32"/>
  <c r="A203" i="32"/>
  <c r="A204" i="32"/>
  <c r="A205" i="32"/>
  <c r="A206" i="32"/>
  <c r="A207" i="32"/>
  <c r="A208" i="32"/>
  <c r="A209" i="32"/>
  <c r="A210" i="32"/>
  <c r="A211" i="32"/>
  <c r="A212" i="32"/>
  <c r="A213" i="32"/>
  <c r="A214" i="32"/>
  <c r="A215" i="32"/>
  <c r="A216" i="32"/>
  <c r="A217" i="32"/>
  <c r="A218" i="32"/>
  <c r="A219" i="32"/>
  <c r="A220" i="32"/>
  <c r="A221" i="32"/>
  <c r="A222" i="32"/>
  <c r="A223" i="32"/>
  <c r="A224" i="32"/>
  <c r="A225" i="32"/>
  <c r="A226" i="32"/>
  <c r="A227" i="32"/>
  <c r="A228" i="32"/>
  <c r="A229" i="32"/>
  <c r="A230" i="32"/>
  <c r="A231" i="32"/>
  <c r="A232" i="32"/>
  <c r="A233" i="32"/>
  <c r="A234" i="32"/>
  <c r="A235" i="32"/>
  <c r="A236" i="32"/>
  <c r="A237" i="32"/>
  <c r="A238" i="32"/>
  <c r="A239" i="32"/>
  <c r="A240" i="32"/>
  <c r="A241" i="32"/>
  <c r="A242" i="32"/>
  <c r="A243" i="32"/>
  <c r="A244" i="32"/>
  <c r="A245" i="32"/>
  <c r="A246" i="32"/>
  <c r="A247" i="32"/>
  <c r="A248" i="32"/>
  <c r="A249" i="32"/>
  <c r="A250" i="32"/>
  <c r="A251" i="32"/>
  <c r="A252" i="32"/>
  <c r="A253" i="32"/>
  <c r="A254" i="32"/>
  <c r="A255" i="32"/>
  <c r="A256" i="32"/>
  <c r="A257" i="32"/>
  <c r="A258" i="32"/>
  <c r="A259" i="32"/>
  <c r="A260" i="32"/>
  <c r="A261" i="32"/>
  <c r="A262" i="32"/>
  <c r="A263" i="32"/>
  <c r="A264" i="32"/>
  <c r="A265" i="32"/>
  <c r="A266" i="32"/>
  <c r="A267" i="32"/>
  <c r="A268" i="32"/>
  <c r="A269" i="32"/>
  <c r="A270" i="32"/>
  <c r="A271" i="32"/>
  <c r="A272" i="32"/>
  <c r="A273" i="32"/>
  <c r="A274" i="32"/>
  <c r="A275" i="32"/>
  <c r="A276" i="32"/>
  <c r="A277" i="32"/>
  <c r="A278" i="32"/>
  <c r="A279" i="32"/>
  <c r="A280" i="32"/>
  <c r="A281" i="32"/>
  <c r="A282" i="32"/>
  <c r="A283" i="32"/>
  <c r="A284" i="32"/>
  <c r="A285" i="32"/>
  <c r="A286" i="32"/>
  <c r="A287" i="32"/>
  <c r="A288" i="32"/>
  <c r="A289" i="32"/>
  <c r="A290" i="32"/>
  <c r="A291" i="32"/>
  <c r="A292" i="32"/>
  <c r="A293" i="32"/>
  <c r="A294" i="32"/>
  <c r="A295" i="32"/>
  <c r="A296" i="32"/>
  <c r="A297" i="32"/>
  <c r="A298" i="32"/>
  <c r="A299" i="32"/>
  <c r="A300" i="32"/>
  <c r="A301" i="32"/>
  <c r="A302" i="32"/>
  <c r="A303" i="32"/>
  <c r="A304" i="32"/>
  <c r="A305" i="32"/>
  <c r="A306" i="32"/>
  <c r="A307" i="32"/>
  <c r="A308" i="32"/>
  <c r="A309" i="32"/>
  <c r="A310" i="32"/>
  <c r="A311" i="32"/>
  <c r="A312" i="32"/>
  <c r="A313" i="32"/>
  <c r="A314" i="32"/>
  <c r="A315" i="32"/>
  <c r="A316" i="32"/>
  <c r="A317" i="32"/>
  <c r="A318" i="32"/>
  <c r="A319" i="32"/>
  <c r="A320" i="32"/>
  <c r="A321" i="32"/>
  <c r="A322" i="32"/>
  <c r="A323" i="32"/>
  <c r="A324" i="32"/>
  <c r="A325" i="32"/>
  <c r="A326" i="32"/>
  <c r="A327" i="32"/>
  <c r="A328" i="32"/>
  <c r="A329" i="32"/>
  <c r="A330" i="32"/>
  <c r="A331" i="32"/>
  <c r="A332" i="32"/>
  <c r="A333" i="32"/>
  <c r="A334" i="32"/>
  <c r="A335" i="32"/>
  <c r="A336" i="32"/>
  <c r="A337" i="32"/>
  <c r="A338" i="32"/>
  <c r="A339" i="32"/>
  <c r="A340" i="32"/>
  <c r="A341" i="32"/>
  <c r="A342" i="32"/>
  <c r="A343" i="32"/>
  <c r="A344" i="32"/>
  <c r="A345" i="32"/>
  <c r="A346" i="32"/>
  <c r="A347" i="32"/>
  <c r="A348" i="32"/>
  <c r="A349" i="32"/>
  <c r="A350" i="32"/>
  <c r="A351" i="32"/>
  <c r="A352" i="32"/>
  <c r="A353" i="32"/>
  <c r="A354" i="32"/>
  <c r="A355" i="32"/>
  <c r="A356" i="32"/>
  <c r="A357" i="32"/>
  <c r="A358" i="32"/>
  <c r="A359" i="32"/>
  <c r="A360" i="32"/>
  <c r="A361" i="32"/>
  <c r="A362" i="32"/>
  <c r="A363" i="32"/>
  <c r="A364" i="32"/>
  <c r="A365" i="32"/>
  <c r="A366" i="32"/>
  <c r="A367" i="32"/>
  <c r="A368" i="32"/>
  <c r="A369" i="32"/>
  <c r="A370" i="32"/>
  <c r="A371" i="32"/>
  <c r="A372" i="32"/>
  <c r="A373" i="32"/>
  <c r="A374" i="32"/>
  <c r="A375" i="32"/>
  <c r="A376" i="32"/>
  <c r="A377" i="32"/>
  <c r="A378" i="32"/>
  <c r="A379" i="32"/>
  <c r="A380" i="32"/>
  <c r="A381" i="32"/>
  <c r="A382" i="32"/>
  <c r="A383" i="32"/>
  <c r="A384" i="32"/>
  <c r="A385" i="32"/>
  <c r="A386" i="32"/>
  <c r="A387" i="32"/>
  <c r="A388" i="32"/>
  <c r="A389" i="32"/>
  <c r="A390" i="32"/>
  <c r="A391" i="32"/>
  <c r="A392" i="32"/>
  <c r="A393" i="32"/>
  <c r="A394" i="32"/>
  <c r="A395" i="32"/>
  <c r="A396" i="32"/>
  <c r="A397" i="32"/>
  <c r="A398" i="32"/>
  <c r="A399" i="32"/>
  <c r="A400" i="32"/>
  <c r="A401" i="32"/>
  <c r="A402" i="32"/>
  <c r="A403" i="32"/>
  <c r="A404" i="32"/>
  <c r="A405" i="32"/>
  <c r="A406" i="32"/>
  <c r="A407" i="32"/>
  <c r="A408" i="32"/>
  <c r="A409" i="32"/>
  <c r="A410" i="32"/>
  <c r="A411" i="32"/>
  <c r="A412" i="32"/>
  <c r="A413" i="32"/>
  <c r="A414" i="32"/>
  <c r="A415" i="32"/>
  <c r="A416" i="32"/>
  <c r="A417" i="32"/>
  <c r="A418" i="32"/>
  <c r="A419" i="32"/>
  <c r="A420" i="32"/>
  <c r="A421" i="32"/>
  <c r="A422" i="32"/>
  <c r="A423" i="32"/>
  <c r="A424" i="32"/>
  <c r="A425" i="32"/>
  <c r="A426" i="32"/>
  <c r="A427" i="32"/>
  <c r="A428" i="32"/>
  <c r="A429" i="32"/>
  <c r="A430" i="32"/>
  <c r="A431" i="32"/>
  <c r="A432" i="32"/>
  <c r="A433" i="32"/>
  <c r="A434" i="32"/>
  <c r="A435" i="32"/>
  <c r="A436" i="32"/>
  <c r="A437" i="32"/>
  <c r="A438" i="32"/>
  <c r="A439" i="32"/>
  <c r="A440" i="32"/>
  <c r="A441" i="32"/>
  <c r="A6" i="32"/>
  <c r="S30" i="29" l="1"/>
  <c r="S33" i="29" s="1"/>
  <c r="P33" i="29"/>
  <c r="C51" i="8"/>
  <c r="C47" i="8"/>
  <c r="C45" i="8"/>
  <c r="C41" i="8"/>
  <c r="C37" i="8"/>
  <c r="C33" i="8"/>
  <c r="B29" i="20"/>
  <c r="C50" i="8"/>
  <c r="C46" i="8"/>
  <c r="C44" i="8"/>
  <c r="C40" i="8"/>
  <c r="C36" i="8"/>
  <c r="C32" i="8"/>
  <c r="S18" i="29"/>
  <c r="F32" i="34"/>
  <c r="F31" i="34" s="1"/>
  <c r="C29" i="8"/>
  <c r="C49" i="8"/>
  <c r="C43" i="8"/>
  <c r="C39" i="8"/>
  <c r="C35" i="8"/>
  <c r="C31" i="8"/>
  <c r="C52" i="8"/>
  <c r="C48" i="8"/>
  <c r="C42" i="8"/>
  <c r="C38" i="8"/>
  <c r="C34" i="8"/>
  <c r="C30" i="8"/>
  <c r="E34" i="34" l="1"/>
  <c r="H41" i="34"/>
  <c r="W22" i="29" l="1"/>
  <c r="W25" i="29" s="1"/>
  <c r="E29" i="34"/>
  <c r="E28" i="34" s="1"/>
  <c r="E26" i="34"/>
  <c r="E25" i="34" s="1"/>
  <c r="Y21" i="29" l="1"/>
  <c r="K11" i="30"/>
  <c r="K9" i="30"/>
  <c r="N55" i="29" l="1"/>
  <c r="U54" i="8" l="1"/>
  <c r="AA19" i="29" l="1"/>
  <c r="P55" i="29" s="1"/>
  <c r="L55" i="29"/>
  <c r="N17" i="29" l="1"/>
  <c r="N16" i="29"/>
  <c r="N15" i="29"/>
  <c r="D20" i="34"/>
  <c r="D19" i="34" s="1"/>
  <c r="D17" i="34"/>
  <c r="D16" i="34" s="1"/>
  <c r="D14" i="34"/>
  <c r="D13" i="34" s="1"/>
  <c r="D11" i="34"/>
  <c r="D10" i="34" s="1"/>
  <c r="D8" i="34"/>
  <c r="D7" i="34" s="1"/>
  <c r="D23" i="34" l="1"/>
  <c r="D22" i="34" s="1"/>
  <c r="P15" i="29"/>
  <c r="D26" i="34"/>
  <c r="D25" i="34" s="1"/>
  <c r="P16" i="29"/>
  <c r="D29" i="34"/>
  <c r="D28" i="34" s="1"/>
  <c r="P17" i="29"/>
  <c r="E23" i="34"/>
  <c r="E22" i="34" s="1"/>
  <c r="E20" i="34"/>
  <c r="E19" i="34" s="1"/>
  <c r="O13" i="29"/>
  <c r="E14" i="34"/>
  <c r="E13" i="34" s="1"/>
  <c r="E11" i="34"/>
  <c r="E10" i="34" s="1"/>
  <c r="P13" i="29" l="1"/>
  <c r="E17" i="34"/>
  <c r="E16" i="34" s="1"/>
  <c r="E40" i="34" s="1"/>
  <c r="E8" i="34"/>
  <c r="E7" i="34" s="1"/>
  <c r="P22" i="29" l="1"/>
  <c r="S32" i="29"/>
  <c r="P54" i="29"/>
  <c r="N54" i="29"/>
  <c r="S21" i="29" l="1"/>
  <c r="J17" i="29"/>
  <c r="V15" i="29"/>
  <c r="Y15" i="29" s="1"/>
  <c r="J15" i="29"/>
  <c r="J14" i="29"/>
  <c r="J13" i="29"/>
  <c r="J12" i="29"/>
  <c r="J11" i="29"/>
  <c r="AC22" i="29"/>
  <c r="O57" i="29"/>
  <c r="V10" i="29"/>
  <c r="Q22" i="29"/>
  <c r="J10" i="29"/>
  <c r="Q57" i="29" l="1"/>
  <c r="AC25" i="29"/>
  <c r="Q25" i="29"/>
  <c r="G41" i="34"/>
  <c r="G40" i="34" s="1"/>
  <c r="F8" i="34"/>
  <c r="M57" i="29"/>
  <c r="S11" i="29"/>
  <c r="F11" i="34"/>
  <c r="F10" i="34" s="1"/>
  <c r="Q55" i="29"/>
  <c r="Y19" i="29"/>
  <c r="O55" i="29"/>
  <c r="AB10" i="29"/>
  <c r="V16" i="29"/>
  <c r="Y16" i="29" s="1"/>
  <c r="F17" i="34"/>
  <c r="F16" i="34" s="1"/>
  <c r="V13" i="29"/>
  <c r="Y13" i="29" s="1"/>
  <c r="V17" i="29"/>
  <c r="Y17" i="29" s="1"/>
  <c r="AB11" i="29"/>
  <c r="AE11" i="29" s="1"/>
  <c r="AB13" i="29"/>
  <c r="AE13" i="29" s="1"/>
  <c r="AB15" i="29"/>
  <c r="AE15" i="29" s="1"/>
  <c r="Y10" i="29"/>
  <c r="AB12" i="29"/>
  <c r="AE12" i="29" s="1"/>
  <c r="AB14" i="29"/>
  <c r="AB16" i="29"/>
  <c r="AE16" i="29" s="1"/>
  <c r="AB17" i="29"/>
  <c r="AE17" i="29" s="1"/>
  <c r="V11" i="29"/>
  <c r="Y11" i="29" s="1"/>
  <c r="V12" i="29"/>
  <c r="Y12" i="29" s="1"/>
  <c r="V14" i="29"/>
  <c r="S10" i="29"/>
  <c r="Y14" i="29" l="1"/>
  <c r="AE14" i="29"/>
  <c r="AB22" i="29"/>
  <c r="AE22" i="29" s="1"/>
  <c r="F7" i="34"/>
  <c r="M54" i="29"/>
  <c r="M58" i="29" s="1"/>
  <c r="Q54" i="29"/>
  <c r="Q58" i="29" s="1"/>
  <c r="P34" i="29"/>
  <c r="O54" i="29"/>
  <c r="O58" i="29" s="1"/>
  <c r="I39" i="34"/>
  <c r="S17" i="29"/>
  <c r="F29" i="34"/>
  <c r="F28" i="34" s="1"/>
  <c r="S16" i="29"/>
  <c r="F26" i="34"/>
  <c r="F25" i="34" s="1"/>
  <c r="S15" i="29"/>
  <c r="F23" i="34"/>
  <c r="F22" i="34" s="1"/>
  <c r="S14" i="29"/>
  <c r="F20" i="34"/>
  <c r="F19" i="34" s="1"/>
  <c r="S12" i="29"/>
  <c r="F14" i="34"/>
  <c r="F13" i="34" s="1"/>
  <c r="V22" i="29"/>
  <c r="AE10" i="29"/>
  <c r="S13" i="29"/>
  <c r="M28" i="28"/>
  <c r="AB34" i="29" l="1"/>
  <c r="AE34" i="29"/>
  <c r="V34" i="29"/>
  <c r="Y22" i="29"/>
  <c r="V25" i="29"/>
  <c r="AE25" i="29"/>
  <c r="AB25" i="29"/>
  <c r="S27" i="29"/>
  <c r="S22" i="29"/>
  <c r="S34" i="29" s="1"/>
  <c r="P25" i="29"/>
  <c r="R28" i="28"/>
  <c r="Y25" i="29" l="1"/>
  <c r="Y34" i="29"/>
  <c r="O59" i="29"/>
  <c r="Q59" i="29"/>
  <c r="M59" i="29"/>
  <c r="S25" i="29"/>
  <c r="T29" i="8" l="1"/>
  <c r="S29" i="8" s="1"/>
  <c r="R29" i="20" l="1"/>
  <c r="Q29" i="20" s="1"/>
  <c r="S29" i="20" l="1"/>
  <c r="T29" i="20" s="1"/>
  <c r="F34" i="34" l="1"/>
  <c r="I41" i="34"/>
  <c r="F40" i="34" l="1"/>
  <c r="I40" i="34" s="1"/>
</calcChain>
</file>

<file path=xl/sharedStrings.xml><?xml version="1.0" encoding="utf-8"?>
<sst xmlns="http://schemas.openxmlformats.org/spreadsheetml/2006/main" count="15627" uniqueCount="1404">
  <si>
    <t>Человек</t>
  </si>
  <si>
    <t>Физические лица за исключением лиц с ОВЗ и инвалидов</t>
  </si>
  <si>
    <t>Очная</t>
  </si>
  <si>
    <t>Численность обучающихся</t>
  </si>
  <si>
    <t>Предоставление питания</t>
  </si>
  <si>
    <t>Физические лица</t>
  </si>
  <si>
    <t>Число обучающихся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</si>
  <si>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</si>
  <si>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Основное общее образование</t>
  </si>
  <si>
    <t>Физические лица с ОВЗ и инвалиды</t>
  </si>
  <si>
    <t>нет</t>
  </si>
  <si>
    <t>4.3. Иные требования к отчетности о выполнении государственного задания</t>
  </si>
  <si>
    <t>4.2. Сроки представления отчетов о выполнении государственного задания</t>
  </si>
  <si>
    <t>Периодичность</t>
  </si>
  <si>
    <t>Иные предусмотренные способы информирования</t>
  </si>
  <si>
    <t>Информационные стенды</t>
  </si>
  <si>
    <t>Информационно-телекоммуникационные сети общего пользования (веб-сайт, веб-портал)</t>
  </si>
  <si>
    <t>Частота обновления информации</t>
  </si>
  <si>
    <t>Способ информирования</t>
  </si>
  <si>
    <t>-</t>
  </si>
  <si>
    <t>наименование</t>
  </si>
  <si>
    <t>номер</t>
  </si>
  <si>
    <t>дата</t>
  </si>
  <si>
    <t>принявший орган</t>
  </si>
  <si>
    <t>вид</t>
  </si>
  <si>
    <t>Нормативный правовой акт</t>
  </si>
  <si>
    <t>Показатель объема государственной услуги</t>
  </si>
  <si>
    <t>Уникальный номер реестровой записи</t>
  </si>
  <si>
    <t>наименование показателя</t>
  </si>
  <si>
    <t>Показатель качества государственной услуги</t>
  </si>
  <si>
    <t>Раздел</t>
  </si>
  <si>
    <t>Наименование государственного учреждения</t>
  </si>
  <si>
    <t>Итого</t>
  </si>
  <si>
    <t>38.02.02 Страховое дело (по отраслям)</t>
  </si>
  <si>
    <t>38.02.07 Банковское дело</t>
  </si>
  <si>
    <t>44.02.01 Дошкольное образование</t>
  </si>
  <si>
    <t>Заочная</t>
  </si>
  <si>
    <t>43.02.11 Гостиничный сервис</t>
  </si>
  <si>
    <t>44.02.02 Преподавание в начальных классах</t>
  </si>
  <si>
    <t>38.02.01 Экономика и бухгалтерский учет (по отраслям)</t>
  </si>
  <si>
    <t>43.02.10 Туризм</t>
  </si>
  <si>
    <t>46.02.01 Документационное обеспечение управления и архивоведение</t>
  </si>
  <si>
    <t>09.02.03 Программирование в компьютерных системах</t>
  </si>
  <si>
    <t>53.02.01 Музыкальное образование</t>
  </si>
  <si>
    <t>49.02.01 Физическая культура</t>
  </si>
  <si>
    <t>Коды</t>
  </si>
  <si>
    <t>Код по сводному реестру</t>
  </si>
  <si>
    <t>Часть 2. Сведения о выполняемых работах</t>
  </si>
  <si>
    <t>2. Категории потребителей работы</t>
  </si>
  <si>
    <t>по мере поступления отчетности</t>
  </si>
  <si>
    <t>направление запросов о предоставлении информации о выполнении мероприятий в рамках государственного задания</t>
  </si>
  <si>
    <t>по мере необходимости</t>
  </si>
  <si>
    <t>анализ поступающих жалоб заявителей, опросы заявителей по качеству предоставления государственных услуг</t>
  </si>
  <si>
    <t>проведение проверок по выполнению государственного задания</t>
  </si>
  <si>
    <t>аналитический отчет по каждой услуге, работе</t>
  </si>
  <si>
    <t>об объеме бюджетных ассигнований на финансовое обеспечение выполнения государственного задания на оказание государственных услуг (выполнение работ)</t>
  </si>
  <si>
    <t>(наименование государственного автономного (бюджетного) учреждения Ханты-Мансийского автономного округа – Югры)</t>
  </si>
  <si>
    <t>Наименование государственной услуги (работы)</t>
  </si>
  <si>
    <t>нормативные затраты на оказание единицы государственной услуги (работы)</t>
  </si>
  <si>
    <t>объем государственных услуг (работ) в натуральном выражении</t>
  </si>
  <si>
    <t>объем бюджетных ассигнований на оказание  государственной услуги (выполнение работы)</t>
  </si>
  <si>
    <t>объем бюджетных ассигнований на финансовое обеспечение выполнения государственного задания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</si>
  <si>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</si>
  <si>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Количество мероприятий</t>
  </si>
  <si>
    <t>Форма по ОКУД</t>
  </si>
  <si>
    <t>По ОКВЭД</t>
  </si>
  <si>
    <t>(тыс.рублей)</t>
  </si>
  <si>
    <t>Организация проведения общественно-значимых мероприятий в сфере образования, науки и молодежной политики</t>
  </si>
  <si>
    <t>Штука</t>
  </si>
  <si>
    <t>Методическое обеспечение образовательной деятельности</t>
  </si>
  <si>
    <t>ПОДГОТОВКА РАБОЧИХ И СЛУЖАЩИХ</t>
  </si>
  <si>
    <t>ПОДГОТОВКА СПЕЦИАЛИСТОВ</t>
  </si>
  <si>
    <t>очная</t>
  </si>
  <si>
    <t>очная ОВЗ</t>
  </si>
  <si>
    <t xml:space="preserve">Часть 1. Сведения об оказываемых государственных услугах </t>
  </si>
  <si>
    <t>1</t>
  </si>
  <si>
    <t>Код по общероссийскому базовому перечню услуг или региональному перечню государственных (муниципальных) услуг и работ</t>
  </si>
  <si>
    <t>2. Категории потребителей государственной услуги</t>
  </si>
  <si>
    <t>Физические лица, имеющие основное общее образование</t>
  </si>
  <si>
    <t>3. Показатели, характеризующие объем и (или) качество государственной услуги</t>
  </si>
  <si>
    <t xml:space="preserve">3.1. Показатели, характеризующие качество государственной услуги </t>
  </si>
  <si>
    <t xml:space="preserve">Уникальный номер реестровой записи </t>
  </si>
  <si>
    <t>Показатель, характеризующий содержание государственной услуги
(по справочникам)</t>
  </si>
  <si>
    <t>Показатель, характеризующий условия (формы) оказания государственной услуги
(по справочникам)</t>
  </si>
  <si>
    <t>Допустимые (возможные) отклонения от установленных показателей качества государственной услуги</t>
  </si>
  <si>
    <t>единица измерения</t>
  </si>
  <si>
    <t>в процентах</t>
  </si>
  <si>
    <t>в абсолютных показателях</t>
  </si>
  <si>
    <t>наимено-вание</t>
  </si>
  <si>
    <t>код по ОКЕИ</t>
  </si>
  <si>
    <t>(1-й год планового периода)</t>
  </si>
  <si>
    <t>3.2. Показатели, характеризующие объем государственной услуги</t>
  </si>
  <si>
    <t>Значение показателя объема
государственной услуги</t>
  </si>
  <si>
    <t>Допустимые (возможные) отклонения от установленных показателей объема государственной услуги</t>
  </si>
  <si>
    <t>4. Нормативные правовые акты, устанавливающие размер платы (цену, тариф) либо порядок ее (его) установления</t>
  </si>
  <si>
    <t>3</t>
  </si>
  <si>
    <t>4</t>
  </si>
  <si>
    <t>5. Порядок оказания государственной услуги</t>
  </si>
  <si>
    <t>5.1. Нормативные правовые акты, регулирующие порядок оказания государственной услуги</t>
  </si>
  <si>
    <t>5.2. Порядок информирования потенциальных потребителей государственной услуги</t>
  </si>
  <si>
    <t>описание работы</t>
  </si>
  <si>
    <t>2</t>
  </si>
  <si>
    <t>Форма контроля</t>
  </si>
  <si>
    <t>анализ отчета за квартал, предварительного, годового о выполнении государственного задания</t>
  </si>
  <si>
    <t>4. Требования к отчетности о выполнении государственного задания</t>
  </si>
  <si>
    <t>4.1. Периодичность представления отчетов о выполнении государственного задания</t>
  </si>
  <si>
    <t>4.2.1 Сроки представления  предварительного  отчета  о  выполнении государственного задания</t>
  </si>
  <si>
    <t>Состав размещаемой (доводимой) информации</t>
  </si>
  <si>
    <t>Информация об условиях приема и обучения, образцы требуемых документов; нормативные документы</t>
  </si>
  <si>
    <t>не реже 1 раза в год</t>
  </si>
  <si>
    <t>Средства массовой информации</t>
  </si>
  <si>
    <t>прекращение действия лицензии, решение судебных органов, решение учредителя, иные предусмотренные нормативными правовыми актами случаи, повлекшие невозможность оказания государственной услуги (работы) в текущем финансовом году</t>
  </si>
  <si>
    <t>5. Иные показатели, связанные с выполнением государственного задания</t>
  </si>
  <si>
    <t>Федеральный закон от 29.12.2012 № 273-ФЗ "Об образовании в Российской Федерации"</t>
  </si>
  <si>
    <t xml:space="preserve">Приказ Минобрнауки России от 29.10.2013 № 1199 "Об утверждении перечней профессий и специальностей среднего профессионального образования" </t>
  </si>
  <si>
    <t>Закон ХМАО - Югры от 01.07.2013 № 68-оз "Об образовании в Ханты-Мансийском автономном округе - Югре"</t>
  </si>
  <si>
    <t>(из общероссийских базовых перечней услуг или регионального перечня государственных (муниципальных) услуг и работ)</t>
  </si>
  <si>
    <t xml:space="preserve">         (наименование, номер и дата нормативного правового акта)</t>
  </si>
  <si>
    <t>Закон ХМАО - Югры от 30.01.2016 № 4-оз "О регулировании отдельных отношений в сфере организации обеспечения питанием обучающихся в государственных образовательных организациях, частных профессиональных образовательных организациях, муниципальных общеобразовательных организациях, частных общеобразовательных организациях, расположенных в Ханты-Мансийском автономном округе - Югре"</t>
  </si>
  <si>
    <t>Постановление Правительства ХМАО - Югры от 04.03.2016 № 59-п "Об обеспечении питанием обучающихся в образовательных организациях в Ханты-Мансийском автономном округе - Югре"</t>
  </si>
  <si>
    <t>Наименование показателя/единица измерения объема государственной услуги (работы)</t>
  </si>
  <si>
    <t>человек</t>
  </si>
  <si>
    <t>число обучающихся</t>
  </si>
  <si>
    <t xml:space="preserve">1. Наименование государственной услуги </t>
  </si>
  <si>
    <t>____________
(наименование показателя )</t>
  </si>
  <si>
    <t>Значения показателей качества
государственной услуги</t>
  </si>
  <si>
    <t xml:space="preserve">Показатель, характеризующий содержание государственной услуги
(по справочникам)
</t>
  </si>
  <si>
    <t>Размер платы (цена, тариф)</t>
  </si>
  <si>
    <t xml:space="preserve">Часть 3. Прочие сведения о государственном задании </t>
  </si>
  <si>
    <t xml:space="preserve">1. Основания (условия и порядок) для досрочного прекращения выполнения государственного задания
</t>
  </si>
  <si>
    <t xml:space="preserve">2. Иная  информация,  необходимая для выполнения (контроля выполнения) государственного задания
</t>
  </si>
  <si>
    <t xml:space="preserve">3. Порядок контроля выполнения государственного задания
</t>
  </si>
  <si>
    <t xml:space="preserve">Исполнительные органы государственной власти, осуществляющие контроль выполнения государственного задания
</t>
  </si>
  <si>
    <t>43.02.14 Гостиничное дело</t>
  </si>
  <si>
    <t>Код по региональному перечню государственных (муниципальных) услуг и работ</t>
  </si>
  <si>
    <t>3. Показатели, характеризующие объем и (или) качество работы</t>
  </si>
  <si>
    <t>3.1. Показатели, характеризующие качество работы</t>
  </si>
  <si>
    <t>Показатель, характеризующий содержание работы
(по справочникам)</t>
  </si>
  <si>
    <t>Показатель, характеризующий условия (формы) выполнения работы
(по справочникам)</t>
  </si>
  <si>
    <t>Показатель качества работы</t>
  </si>
  <si>
    <t>Допустимые (возможные) отклонения от установленных показателей качества работы</t>
  </si>
  <si>
    <t>3.2. Показатели, характеризующие объем работы</t>
  </si>
  <si>
    <t>Показатель объема работы</t>
  </si>
  <si>
    <t>Значение показателя объема
работы</t>
  </si>
  <si>
    <t>Допустимые (возможные) отклонения от установленных показателей объема работы</t>
  </si>
  <si>
    <t>В интересах общества; органы государственной власти; органы местного самоуправления; юридические лица; физические лица</t>
  </si>
  <si>
    <t>заочная</t>
  </si>
  <si>
    <t xml:space="preserve">1. Наименование работы </t>
  </si>
  <si>
    <t xml:space="preserve">(из регионального перечня государственных (муниципальных) услуг и работ)
</t>
  </si>
  <si>
    <t>___________
(наименование показателя )</t>
  </si>
  <si>
    <t>Значение показателя качества работы</t>
  </si>
  <si>
    <t>бюджетному учреждению профессионального образования Ханты-Мансийского автономного округа – Югры «Нижневартовский социально-гуманитарный колледж»</t>
  </si>
  <si>
    <t>852101О.99.0.ББ28РЩ96000</t>
  </si>
  <si>
    <t>852101О.99.0.ББ28РЯ12000</t>
  </si>
  <si>
    <t>852101О.99.0.ББ28СК92000</t>
  </si>
  <si>
    <t>852101О.99.0.ББ28БТ36000</t>
  </si>
  <si>
    <t>09.02.06 Сетевое и системное администрирование</t>
  </si>
  <si>
    <t>852101О.99.0.ББ28ТЯ28000</t>
  </si>
  <si>
    <t>852101О.99.0.ББ28УБ44000</t>
  </si>
  <si>
    <t>852101О.99.0.ББ28УХ88000</t>
  </si>
  <si>
    <t>852101О.99.0.ББ28ЦШ28002</t>
  </si>
  <si>
    <t>852101О.99.0.ББ28ШШ44002</t>
  </si>
  <si>
    <t>852101О.99.0.ББ28УЕ76000</t>
  </si>
  <si>
    <t>852101О.99.0.ББ28УЕ92000</t>
  </si>
  <si>
    <t>852101О.99.0.ББ28УЗ92000</t>
  </si>
  <si>
    <t>852101О.99.0.ББ28УЭ20000</t>
  </si>
  <si>
    <t>852101О.99.0.ББ28ХБ60000</t>
  </si>
  <si>
    <t>852101О.99.0.ББ28РЯ84000</t>
  </si>
  <si>
    <t>852101О.99.0.ББ28СЛ64000</t>
  </si>
  <si>
    <t>852101О.99.0.ББ28БУ08000</t>
  </si>
  <si>
    <t>852101О.99.0.ББ28УЦ60000</t>
  </si>
  <si>
    <t>852101О.99.0.ББ28УЖ48000</t>
  </si>
  <si>
    <t>852101О.99.0.ББ28УИ64000</t>
  </si>
  <si>
    <t>852101О.99.0.ББ28УЭ92000</t>
  </si>
  <si>
    <t>852101О.99.0.ББ28ХВ32000</t>
  </si>
  <si>
    <t>Приложение</t>
  </si>
  <si>
    <t>к приказу Департамента образования и</t>
  </si>
  <si>
    <t>автономного округа – Югры</t>
  </si>
  <si>
    <t xml:space="preserve">№ </t>
  </si>
  <si>
    <t xml:space="preserve">УТВЕРЖДАЮ
</t>
  </si>
  <si>
    <t>Директор Департамента образования</t>
  </si>
  <si>
    <t>и молодежной политики Ханты-Мансийского автономного округа - Югры</t>
  </si>
  <si>
    <t>____________А.А. Дренин</t>
  </si>
  <si>
    <t xml:space="preserve">Государственное задание на оказание государственных услуг (выполнение работ) </t>
  </si>
  <si>
    <t>0506001</t>
  </si>
  <si>
    <t>И.о. директора Департамента образования</t>
  </si>
  <si>
    <t>Дата начала действия</t>
  </si>
  <si>
    <t>Дата окончания  действия</t>
  </si>
  <si>
    <t>____________С.А. Возняк</t>
  </si>
  <si>
    <t>04530</t>
  </si>
  <si>
    <t>Виды деятельности государственного учреждения</t>
  </si>
  <si>
    <t>образование профессиональное среднее</t>
  </si>
  <si>
    <t>85.21</t>
  </si>
  <si>
    <t>ОКВЭД по выписке ЕРГЮЛ</t>
  </si>
  <si>
    <t xml:space="preserve">деятельность предприятий общественного питания по
прочим видам организации питания
</t>
  </si>
  <si>
    <t>56.29</t>
  </si>
  <si>
    <t>образование дополнительное детей и взрослых</t>
  </si>
  <si>
    <t>85.41</t>
  </si>
  <si>
    <t>образование профессиональное дополнительное</t>
  </si>
  <si>
    <t>85.42</t>
  </si>
  <si>
    <t>80.22 начальное и среднее профессиональное образование</t>
  </si>
  <si>
    <t>73.10 научные исследования и разработки в области естественных и технических наук</t>
  </si>
  <si>
    <t>74.84 предоставление прочих услуг</t>
  </si>
  <si>
    <t>.</t>
  </si>
  <si>
    <t>55.23.5 деятельность прочих мест для временного проживания, не включенных в другие группировки</t>
  </si>
  <si>
    <t>22.11.1 издание книг, брошюр, буклетов и аналогичных публикаций, в том числе для слепых</t>
  </si>
  <si>
    <t>55.51 деятельность столовых при предприятиях и учреждениях</t>
  </si>
  <si>
    <t>22.13 издание журналов и периодических публикаций</t>
  </si>
  <si>
    <t>55.90 Деятельность по предоставлению прочих мест для временного проживания</t>
  </si>
  <si>
    <t>72.11 Научные исследования и разработки в области биотехнологии</t>
  </si>
  <si>
    <t>72.19 Научные исследования и разработки в области естественных и технических наук прочие</t>
  </si>
  <si>
    <t>82.30 Деятельность по организации конференций и выставок</t>
  </si>
  <si>
    <t>85.21 Образование профессиональное среднее</t>
  </si>
  <si>
    <t>85.22.2 Образование высшее – специалитет</t>
  </si>
  <si>
    <t>85.23 Подготовка кадров высшей квалификации</t>
  </si>
  <si>
    <t>85.30 Обучение профессиональное</t>
  </si>
  <si>
    <t>85.41 Образование дополнительное детей и взрослых</t>
  </si>
  <si>
    <t>85.41.9 Образование дополнительное детей и взрослых прочее, не включенное в другие группировки</t>
  </si>
  <si>
    <t>01.01.2019</t>
  </si>
  <si>
    <t>ББ28</t>
  </si>
  <si>
    <t>«______» ________________20___ г.</t>
  </si>
  <si>
    <t>бюджетное учреждение профессионального образования 
Ханты-Мансийского автономного округа – Югры 
«Нижневартовский социально-гуманитарный колледж»</t>
  </si>
  <si>
    <t>Содержание  услуги 1
(наименование показателя )</t>
  </si>
  <si>
    <t>Содержание  услуги 2
(наименование показателя )</t>
  </si>
  <si>
    <t>Содержание  услуги 3
(наименование показателя )</t>
  </si>
  <si>
    <t>Условия (формы) оказания услуги 1
(наименование показателя)</t>
  </si>
  <si>
    <t>Условия (формы) оказания услуги 2
(наименование показателя)</t>
  </si>
  <si>
    <t>объем бюджетных ассигнований  на уплату налогов</t>
  </si>
  <si>
    <t>объем доходов от оказания платной деятельности при выполнении государственного задания</t>
  </si>
  <si>
    <t>0591</t>
  </si>
  <si>
    <t>562900.Р.86.0.05910001002</t>
  </si>
  <si>
    <t>профессиональная образовательная организация, образовательная организация высшего образования</t>
  </si>
  <si>
    <t>0551</t>
  </si>
  <si>
    <t>850000.Р.86.1.05510002002</t>
  </si>
  <si>
    <t>0704</t>
  </si>
  <si>
    <t>0562</t>
  </si>
  <si>
    <t>организация проведения мероприятий</t>
  </si>
  <si>
    <t>вспомогательная деятельность в области государственного (муниципального) управления</t>
  </si>
  <si>
    <t>796</t>
  </si>
  <si>
    <t>численность обучающихся</t>
  </si>
  <si>
    <t>количество мероприятий</t>
  </si>
  <si>
    <t>штука</t>
  </si>
  <si>
    <t>В пунктах 3.1 и 3.2 отчета в графе  "Допустимое (возможное) отклонение" указывается значение в абсолютных показателях</t>
  </si>
  <si>
    <t>09.02.07 Информационные системы и программирование</t>
  </si>
  <si>
    <t>Ведомственный перечень услуг (работ) - Департамент образования и молодежной политики Ханты-Мансийского автономного округа – Югры</t>
  </si>
  <si>
    <t>Дата формирования:</t>
  </si>
  <si>
    <t>№ п./п.</t>
  </si>
  <si>
    <t>ГРБС</t>
  </si>
  <si>
    <t>Уровень перечня</t>
  </si>
  <si>
    <t>Вид деятельности</t>
  </si>
  <si>
    <t>Реестровый номер</t>
  </si>
  <si>
    <t>Услуга (работа)</t>
  </si>
  <si>
    <t>Содержание  услуги (работы) 1</t>
  </si>
  <si>
    <t>Содержание  услуги (работы) 2</t>
  </si>
  <si>
    <t>Содержание  услуги (работы) 3</t>
  </si>
  <si>
    <t xml:space="preserve">Условия (формы) оказания услуги (работы) 1 </t>
  </si>
  <si>
    <t xml:space="preserve">Условия (формы) оказания услуги (работы) 2 </t>
  </si>
  <si>
    <t>Основа оказания</t>
  </si>
  <si>
    <t xml:space="preserve">Категории потребителей услуги (работы) </t>
  </si>
  <si>
    <t>Код ОКВЭД услуги</t>
  </si>
  <si>
    <t>Код ОКПД</t>
  </si>
  <si>
    <t>Показатели объема</t>
  </si>
  <si>
    <t>Показатели качества</t>
  </si>
  <si>
    <t>Виды учреждений</t>
  </si>
  <si>
    <t>Виды ППО</t>
  </si>
  <si>
    <t>Виды полномочий</t>
  </si>
  <si>
    <t>Перечень ППО</t>
  </si>
  <si>
    <t>НПА (общероссийские)</t>
  </si>
  <si>
    <t>НПА субъекта</t>
  </si>
  <si>
    <t>НПА МО</t>
  </si>
  <si>
    <t>Типы учреждений</t>
  </si>
  <si>
    <t>Поставщики услуги/работы</t>
  </si>
  <si>
    <t>Иные характеристики</t>
  </si>
  <si>
    <t>Включена в Федеральный реестр государственных услуг, реестры государственных услуг субъектов РФ, реестры муниципальных услуг в соответствии с 210 ФЗ</t>
  </si>
  <si>
    <t>Включена в перечень услуг, которые являются необходимыми и обязательными для предоставления государственных и муниципальных услуг, утвержденный в 210 ФЗ</t>
  </si>
  <si>
    <t>Ограничения</t>
  </si>
  <si>
    <t>Действует с</t>
  </si>
  <si>
    <t>Действует по</t>
  </si>
  <si>
    <t>Код</t>
  </si>
  <si>
    <t>Наименование</t>
  </si>
  <si>
    <t>Вид</t>
  </si>
  <si>
    <t>230</t>
  </si>
  <si>
    <t>Общероссийский</t>
  </si>
  <si>
    <t>37</t>
  </si>
  <si>
    <t xml:space="preserve">Среднее профессиональное образование </t>
  </si>
  <si>
    <t>852101О.99.0.ББ29ЗЩ32000</t>
  </si>
  <si>
    <t>ББ29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</si>
  <si>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</si>
  <si>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Услуга</t>
  </si>
  <si>
    <t>21.01.01 Оператор нефтяных и газовых скважин</t>
  </si>
  <si>
    <t/>
  </si>
  <si>
    <t>Бесплатная</t>
  </si>
  <si>
    <t>физические лица, имеющие основное общее образование</t>
  </si>
  <si>
    <t>85.21.1</t>
  </si>
  <si>
    <t xml:space="preserve">001 - Численность обучающихся (Человек);
</t>
  </si>
  <si>
    <t xml:space="preserve">Муниципальное образование;
субъект Российской Федерации;
Российская Федерация;
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</si>
  <si>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t>
  </si>
  <si>
    <t>Нет</t>
  </si>
  <si>
    <t>01.01.2017</t>
  </si>
  <si>
    <t>31.12.2099</t>
  </si>
  <si>
    <t>852101О.99.0.ББ28СГ44000</t>
  </si>
  <si>
    <t>38.02.04 Коммерция (по отраслям)</t>
  </si>
  <si>
    <t>852101О.99.0.ББ28БФ52000</t>
  </si>
  <si>
    <t>09.02.04 Информационные системы (по отраслям)</t>
  </si>
  <si>
    <t>852101О.99.0.ББ28ДЩ08000</t>
  </si>
  <si>
    <t>13.02.11 Техническая эксплуатация и обслуживание электрического и электромеханического оборудования (по отраслям)</t>
  </si>
  <si>
    <t>852101О.99.0.ББ28ЕЧ00000</t>
  </si>
  <si>
    <t>15.02.07 Автоматизация технологических процессов и производств (по отраслям)</t>
  </si>
  <si>
    <t>852101О.99.0.ББ28ЗХ00000</t>
  </si>
  <si>
    <t>19.02.10 Технология продукции общественного питания</t>
  </si>
  <si>
    <t>852101О.99.0.ББ28ЖО44000</t>
  </si>
  <si>
    <t>18.02.06 Химическая технология органических веществ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</si>
  <si>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</si>
  <si>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t>
  </si>
  <si>
    <t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t>
  </si>
  <si>
    <t>852101О.99.0.ББ29ПМ68000</t>
  </si>
  <si>
    <t>38.01.02 Продавец, контролер-кассир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</si>
  <si>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</si>
  <si>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>852101О.99.0.ББ29АЛ56000</t>
  </si>
  <si>
    <t>08.01.05 Мастер столярно-плотничных и паркетных работ</t>
  </si>
  <si>
    <t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</t>
  </si>
  <si>
    <t>852101О.99.0.ББ29АП88000</t>
  </si>
  <si>
    <t>08.01.08 Мастер отделочных строительных работ</t>
  </si>
  <si>
    <t>852101О.99.0.ББ29АТ28000</t>
  </si>
  <si>
    <t>08.01.10 Мастер жилищно-коммунального хозяйства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</si>
  <si>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</t>
  </si>
  <si>
    <t>852101О.99.0.ББ29АШ04000</t>
  </si>
  <si>
    <t>08.01.14 Монтажник санитарно-технических, вентиляционных систем и оборудования</t>
  </si>
  <si>
    <t>852101О.99.0.ББ29СП24002</t>
  </si>
  <si>
    <t>08.01.24 Мастер столярно-плотничных, паркетных и стекольных работ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</si>
  <si>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t>
  </si>
  <si>
    <t>852101О.99.0.ББ29СР68002</t>
  </si>
  <si>
    <t>08.01.25 Мастер отделочных строительных и декоративных работ</t>
  </si>
  <si>
    <t>852101О.99.0.ББ29СТ12002</t>
  </si>
  <si>
    <t>08.01.26 Мастер по ремонту и обслуживанию инженерных систем жилищно-коммунального хозяйства</t>
  </si>
  <si>
    <t>852101О.99.0.ББ29БМ36000</t>
  </si>
  <si>
    <t>09.01.01 Наладчик аппаратного и программного обеспечения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</si>
  <si>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</t>
  </si>
  <si>
    <t>852101О.99.0.ББ29БН32000</t>
  </si>
  <si>
    <t>09.01.02 Наладчик компьютерных сетей</t>
  </si>
  <si>
    <t xml:space="preserve">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</t>
  </si>
  <si>
    <t>852101О.99.0.ББ29БН80000</t>
  </si>
  <si>
    <t>852101О.99.0.ББ29БО92000</t>
  </si>
  <si>
    <t>09.01.03 Мастер по обработке цифровой информации</t>
  </si>
  <si>
    <t>Среднее общее образование</t>
  </si>
  <si>
    <t>852101О.99.0.ББ29БЮ72000</t>
  </si>
  <si>
    <t>11.01.08 Оператор связи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</si>
  <si>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</si>
  <si>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852101О.99.0.ББ29ГЖ88000</t>
  </si>
  <si>
    <t>13.01.10 Электромонтер по ремонту и обслуживанию электрооборудования (по отраслям)</t>
  </si>
  <si>
    <t>852101О.99.0.ББ29ГЦ12000</t>
  </si>
  <si>
    <t>15.01.05 Сварщик (ручной и частично механизированной сварки (наплавки)</t>
  </si>
  <si>
    <t>852101О.99.0.ББ29ГЮ88000</t>
  </si>
  <si>
    <t>15.01.09 Машинист лесозаготовительных и трелевочных машин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</si>
  <si>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t>
  </si>
  <si>
    <t>852101О.99.0.ББ29ДП88000</t>
  </si>
  <si>
    <t>15.01.20 Слесарь по контрольно-измерительным приборам и автоматике</t>
  </si>
  <si>
    <t>852101О.99.0.ББ29ДШ36000</t>
  </si>
  <si>
    <t>15.01.26 Токарь-универсал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</si>
  <si>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</t>
  </si>
  <si>
    <t>852101О.99.0.ББ29СХ00002</t>
  </si>
  <si>
    <t>15.01.31 Мастер контрольно-измерительных приборов и автоматики</t>
  </si>
  <si>
    <t>852101О.99.0.ББ29СЦ44002</t>
  </si>
  <si>
    <t>15.01.32 Оператор станков с программным управлением</t>
  </si>
  <si>
    <t xml:space="preserve">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t>
  </si>
  <si>
    <t>852101О.99.0.ББ29СЦ92002</t>
  </si>
  <si>
    <t>852101О.99.0.ББ29СЭ76002</t>
  </si>
  <si>
    <t>15.01.35 Мастер слесарных работ</t>
  </si>
  <si>
    <t>852101О.99.0.ББ29ЖС48000</t>
  </si>
  <si>
    <t>18.01.29 Мастер по обслуживанию магистральных трубопроводов</t>
  </si>
  <si>
    <t xml:space="preserve">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</si>
  <si>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>852101О.99.0.ББ29ТА64002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</si>
  <si>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</si>
  <si>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852101О.99.0.ББ29ТБ12002</t>
  </si>
  <si>
    <t>852101О.99.0.ББ29ЗА00000</t>
  </si>
  <si>
    <t>19.01.04 Пекарь</t>
  </si>
  <si>
    <t>852101О.99.0.ББ29ЗЭ76000</t>
  </si>
  <si>
    <t>21.01.02 Оператор по ремонту скважин</t>
  </si>
  <si>
    <t>852101О.99.0.ББ29КС00000</t>
  </si>
  <si>
    <t>23.01.06 Машинист дорожных и строительных машин</t>
  </si>
  <si>
    <t>852101О.99.0.ББ29ТВ08002</t>
  </si>
  <si>
    <t>23.01.17 Мастер по ремонту и обслуживанию автомобилей</t>
  </si>
  <si>
    <t>852101О.99.0.ББ29НЦ12000</t>
  </si>
  <si>
    <t>34.01.01 Младшая медицинская сестра по уходу за больными</t>
  </si>
  <si>
    <t>852101О.99.0.ББ29ОЛ40000</t>
  </si>
  <si>
    <t>35.01.11 Мастер сельскохозяйственного производства</t>
  </si>
  <si>
    <t xml:space="preserve">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t>
  </si>
  <si>
    <t>852101О.99.0.ББ29ОО28000</t>
  </si>
  <si>
    <t>35.01.13 Тракторист-машинист сельскохозяйственного производства</t>
  </si>
  <si>
    <t>852101О.99.0.ББ29ЛФ52000</t>
  </si>
  <si>
    <t>26.01.06 Судоводитель-помощник механика маломерного судна</t>
  </si>
  <si>
    <t>852101О.99.0.ББ28РЭ20000</t>
  </si>
  <si>
    <t>852101О.99.0.ББ28РЭ36000</t>
  </si>
  <si>
    <t>852101О.99.0.ББ28ШЦ28002</t>
  </si>
  <si>
    <t>43.02.13 Технология парикмахерского искусства</t>
  </si>
  <si>
    <t>852101О.99.0.ББ28АР12000</t>
  </si>
  <si>
    <t>08.02.01 Строительство и эксплуатация зданий и сооружений</t>
  </si>
  <si>
    <t>852101О.99.0.ББ28АР36000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</si>
  <si>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</t>
  </si>
  <si>
    <t>852101О.99.0.ББ28АШ76000</t>
  </si>
  <si>
    <t>08.02.05 Строительство и эксплуатация автомобильных дорог и аэродромов</t>
  </si>
  <si>
    <t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</si>
  <si>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852101О.99.0.ББ28БО04000</t>
  </si>
  <si>
    <t>09.02.01 Компьютерные системы и комплексы</t>
  </si>
  <si>
    <t>852101О.99.0.ББ28БФ76000</t>
  </si>
  <si>
    <t>852101О.99.0.ББ28БХ24000</t>
  </si>
  <si>
    <t>852101О.99.0.ББ28БЦ68000</t>
  </si>
  <si>
    <t>09.02.05 Прикладная информатика (по отраслям)</t>
  </si>
  <si>
    <t>852101О.99.0.ББ28ДР44000</t>
  </si>
  <si>
    <t>13.02.07 Электроснабжение (по отраслям)</t>
  </si>
  <si>
    <t>852101О.99.0.ББ28ДЩ80000</t>
  </si>
  <si>
    <t>852101О.99.0.ББ28ЕК04000</t>
  </si>
  <si>
    <t>15.02.01 Монтаж и техническая эксплуатация промышленного оборудования (по отраслям)</t>
  </si>
  <si>
    <t>852101О.99.0.ББ28ЧЭ52002</t>
  </si>
  <si>
    <t>18.02.12 Технология аналитического контроля химических соединений</t>
  </si>
  <si>
    <t>852101О.99.0.ББ28ЗЮ48000</t>
  </si>
  <si>
    <t>20.02.02 Защита в чрезвычайных ситуациях</t>
  </si>
  <si>
    <t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t>
  </si>
  <si>
    <t>852101О.99.0.ББ28ИР76000</t>
  </si>
  <si>
    <t>21.02.05 Земельно-имущественные отношения</t>
  </si>
  <si>
    <t>852101О.99.0.ББ28ЛР92000</t>
  </si>
  <si>
    <t>23.02.04 Техническая эксплуатация подъемно-транспортных, строительных, дорожных машин и оборудования (по отраслям)</t>
  </si>
  <si>
    <t>852101О.99.0.ББ28ШЛ48002</t>
  </si>
  <si>
    <t>27.02.06 Контроль работы измерительных приборов</t>
  </si>
  <si>
    <t>852101О.99.0.ББ28ПЩ88000</t>
  </si>
  <si>
    <t>35.02.07 Механизация сельского хозяйства</t>
  </si>
  <si>
    <t>852101О.99.0.ББ28ТИ24000</t>
  </si>
  <si>
    <t>43.02.01 Организация обслуживания в общественном питании</t>
  </si>
  <si>
    <t>852101О.99.0.ББ28ХШ20000</t>
  </si>
  <si>
    <t>54.02.01 Дизайн (по отраслям)</t>
  </si>
  <si>
    <t>852101О.99.0.ББ28ХШ92000</t>
  </si>
  <si>
    <t>852101О.99.0.ББ28ФЛ16000</t>
  </si>
  <si>
    <t>51.02.02 Социально-культурная деятельность (по видам)</t>
  </si>
  <si>
    <t>852101О.99.0.ББ28ЖФ92000</t>
  </si>
  <si>
    <t>18.02.09 Переработка нефти и газа</t>
  </si>
  <si>
    <t>852101О.99.0.ББ28ИМ44000</t>
  </si>
  <si>
    <t>21.02.03 Сооружение и эксплуатация газонефтепроводов и газонефтехранилищ</t>
  </si>
  <si>
    <t>852101О.99.0.ББ28УЖ00000</t>
  </si>
  <si>
    <t>852101О.99.0.ББ28УЖ16000</t>
  </si>
  <si>
    <t>852101О.99.0.ББ28УИ08000</t>
  </si>
  <si>
    <t>852101О.99.0.ББ28УИ32000</t>
  </si>
  <si>
    <t>852101О.99.0.ББ28УЛ08000</t>
  </si>
  <si>
    <t>44.02.03 Педагогика дополнительного образования</t>
  </si>
  <si>
    <t>852101О.99.0.ББ28УН24000</t>
  </si>
  <si>
    <t>44.02.04 Специальное дошкольное образование</t>
  </si>
  <si>
    <t>852101О.99.0.ББ28УН40000</t>
  </si>
  <si>
    <t>852101О.99.0.ББ28УП40000</t>
  </si>
  <si>
    <t>44.02.05 Коррекционная педагогика в начальном образовании</t>
  </si>
  <si>
    <t>852101О.99.0.ББ28ШБ84002</t>
  </si>
  <si>
    <t>23.02.07 Техническое обслуживание и ремонт двигателей, систем и агрегатов автомобилей</t>
  </si>
  <si>
    <t>852101О.99.0.ББ28МЮ80000</t>
  </si>
  <si>
    <t>26.02.05 Эксплуатация судовых энергетических установок</t>
  </si>
  <si>
    <t>852101О.99.0.ББ28ОК92000</t>
  </si>
  <si>
    <t>31.02.01 Лечебное дело</t>
  </si>
  <si>
    <t>852101О.99.0.ББ28ОЛ64000</t>
  </si>
  <si>
    <t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</t>
  </si>
  <si>
    <t>852101О.99.0.ББ28ПЕ68000</t>
  </si>
  <si>
    <t>34.02.01 Сестринское дело</t>
  </si>
  <si>
    <t>852101О.99.0.ББ28ПЕ44000</t>
  </si>
  <si>
    <t>852101О.99.0.ББ28УС56000</t>
  </si>
  <si>
    <t>44.02.06 Профессиональное обучение (по отраслям)</t>
  </si>
  <si>
    <t>852101О.99.0.ББ28УС80000</t>
  </si>
  <si>
    <t>852101О.99.0.ББ28УС96000</t>
  </si>
  <si>
    <t>852101О.99.0.ББ28ПЕ76000</t>
  </si>
  <si>
    <t>Очно-заочная</t>
  </si>
  <si>
    <t xml:space="preserve">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</t>
  </si>
  <si>
    <t>852101О.99.0.ББ29ПМ20000</t>
  </si>
  <si>
    <t>44</t>
  </si>
  <si>
    <t>Профессиональное обучение</t>
  </si>
  <si>
    <t>804200О.99.0.ББ65АЕ00000</t>
  </si>
  <si>
    <t>ББ65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</si>
  <si>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</si>
  <si>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не указано</t>
  </si>
  <si>
    <t>адаптированная программа</t>
  </si>
  <si>
    <t>Физические лица, ранее не имевшие профессии рабочего или должности служащего</t>
  </si>
  <si>
    <t>85.42.9</t>
  </si>
  <si>
    <t>80.42</t>
  </si>
  <si>
    <t xml:space="preserve">001 - Количество человеко-часов (Человеко-час);
</t>
  </si>
  <si>
    <t>26.11.2015</t>
  </si>
  <si>
    <t>38</t>
  </si>
  <si>
    <t>Высшее образование - бакалавриат</t>
  </si>
  <si>
    <t>852201О.99.0.ББ32ГУ96000</t>
  </si>
  <si>
    <t>ББ32</t>
  </si>
  <si>
    <t>Реализация образовательных программ высшего образования – программ бакалавриата</t>
  </si>
  <si>
    <t>38.03.01 Экономика</t>
  </si>
  <si>
    <t>Физические лица, имеющие среднее общее образование</t>
  </si>
  <si>
    <t>85.22.1</t>
  </si>
  <si>
    <t xml:space="preserve">Российская Федерация;
субъект Российской Федерации;
Муниципальное образование;
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</si>
  <si>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t>
  </si>
  <si>
    <t>852201О.99.0.ББ32ГХ40000</t>
  </si>
  <si>
    <t>38.03.03 Управление персоналом</t>
  </si>
  <si>
    <t>852201О.99.0.ББ32ГЭ44000</t>
  </si>
  <si>
    <t>39.03.01 Социология</t>
  </si>
  <si>
    <t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t>
  </si>
  <si>
    <t>852201О.99.0.ББ32ГЮ88000</t>
  </si>
  <si>
    <t>39.03.03 Организация работы с молодежью</t>
  </si>
  <si>
    <t>852201О.99.0.ББ32ДМ12000</t>
  </si>
  <si>
    <t>43.03.01 Сервис</t>
  </si>
  <si>
    <t>852201О.99.0.ББ32ДМ84000</t>
  </si>
  <si>
    <t>43.03.02 Туризм</t>
  </si>
  <si>
    <t>852201О.99.0.ББ32ДН56000</t>
  </si>
  <si>
    <t>43.03.03 Гостиничное дело</t>
  </si>
  <si>
    <t>852201О.99.0.ББ32ДП00000</t>
  </si>
  <si>
    <t>44.03.01 Педагогическое образование</t>
  </si>
  <si>
    <t>852201О.99.0.ББ32ДП16000</t>
  </si>
  <si>
    <t>852201О.99.0.ББ32ДП72000</t>
  </si>
  <si>
    <t>44.03.02 Психолого-педагогическое образование</t>
  </si>
  <si>
    <t>852201О.99.0.ББ32ДР44000</t>
  </si>
  <si>
    <t>44.03.03 Специальное (дефектологическое) образование</t>
  </si>
  <si>
    <t>852201О.99.0.ББ32ДР60000</t>
  </si>
  <si>
    <t>852201О.99.0.ББ32ДС88000</t>
  </si>
  <si>
    <t>44.03.05 Педагогическое образование (с двумя профилями подготовки)</t>
  </si>
  <si>
    <t>852201О.99.0.ББ32ДТ04000</t>
  </si>
  <si>
    <t>852201О.99.0.ББ32ДЧ64000</t>
  </si>
  <si>
    <t>46.03.02 Документоведение и архивоведение</t>
  </si>
  <si>
    <t>852201О.99.0.ББ32ВЧ48000</t>
  </si>
  <si>
    <t>27.03.02 Управление качеством</t>
  </si>
  <si>
    <t>852201О.99.0.ББ32ГС80000</t>
  </si>
  <si>
    <t>37.03.01 Психология</t>
  </si>
  <si>
    <t>852201О.99.0.ББ32ДЗ52000</t>
  </si>
  <si>
    <t>42.03.02 Журналистика</t>
  </si>
  <si>
    <t>852201О.99.0.ББ32ЕБ84000</t>
  </si>
  <si>
    <t>49.03.02 Физическая культура для лиц с отклонениями в состоянии здоровья (адаптивная физическая культура)</t>
  </si>
  <si>
    <t>852201О.99.0.ББ32ЕК04000</t>
  </si>
  <si>
    <t>51.03.03 Социально-культурная деятельность</t>
  </si>
  <si>
    <t>852201О.99.0.ББ32ЕЧ72000</t>
  </si>
  <si>
    <t>54.03.01 Дизайн</t>
  </si>
  <si>
    <t>40</t>
  </si>
  <si>
    <t>Высшее образование - магистратура</t>
  </si>
  <si>
    <t>852203О.99.0.ББ40ДБ76000</t>
  </si>
  <si>
    <t>ББ40</t>
  </si>
  <si>
    <t>Реализация образовательных программ высшего образования – программ магистратуры</t>
  </si>
  <si>
    <t>39.04.01 Социология</t>
  </si>
  <si>
    <t>Физические лица, имеющие высшее образование</t>
  </si>
  <si>
    <t>85.22.3</t>
  </si>
  <si>
    <t>852203О.99.0.ББ40ДТ60000</t>
  </si>
  <si>
    <t>44.04.01 Педагогическое образование</t>
  </si>
  <si>
    <t>852203О.99.0.ББ40ДТ76000</t>
  </si>
  <si>
    <t>852203О.99.0.ББ40ДУ32000</t>
  </si>
  <si>
    <t>44.04.02 Психолого-педагогическое образование</t>
  </si>
  <si>
    <t>852203О.99.0.ББ40ДФ04000</t>
  </si>
  <si>
    <t>44.04.03 Специальное (дефектологическое) образование</t>
  </si>
  <si>
    <t>852203О.99.0.ББ40ДЭ52000</t>
  </si>
  <si>
    <t>46.04.02 Документоведение и архивоведение</t>
  </si>
  <si>
    <t>852203О.99.0.ББ40ВЭ36000</t>
  </si>
  <si>
    <t>27.04.05 Инноватика</t>
  </si>
  <si>
    <t>852203О.99.0.ББ40ГФ68000</t>
  </si>
  <si>
    <t>37.04.01 Психология</t>
  </si>
  <si>
    <t>852203О.99.0.ББ40ЕМ92000</t>
  </si>
  <si>
    <t>51.04.03 Социально-культурная деятельность</t>
  </si>
  <si>
    <t>41</t>
  </si>
  <si>
    <t>Высшее образование - подготовка кадров высшей квалификации</t>
  </si>
  <si>
    <t>852301О.99.0.ББ50ВА88000</t>
  </si>
  <si>
    <t>ББ50</t>
  </si>
  <si>
    <t>Реализация образовательных программ высшего образования – программ подготовки научно-педагогических кадров в аспирантуре</t>
  </si>
  <si>
    <t>39.06.01 Социологические науки</t>
  </si>
  <si>
    <t>Физические лица, имеющие высшее образование (специалитет или магистратура)</t>
  </si>
  <si>
    <t>85.23</t>
  </si>
  <si>
    <t>85.23.1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</si>
  <si>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Приказ Минобрнауки России от 12.09.2013 №1061 Об утверждении перечней специальностей и направлений подготовки высшего образования;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</si>
  <si>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>852301О.99.0.ББ50ВЖ64000</t>
  </si>
  <si>
    <t>44.06.01 Образование и педагогические науки</t>
  </si>
  <si>
    <t>852301О.99.0.ББ50ВЖ80000</t>
  </si>
  <si>
    <t>852301О.99.0.ББ50ВИ08000</t>
  </si>
  <si>
    <t>45.06.01 Языкознание и литературоведение</t>
  </si>
  <si>
    <t>852301О.99.0.ББ50ВИ24000</t>
  </si>
  <si>
    <t>852301О.99.0.ББ50ВК52000</t>
  </si>
  <si>
    <t>46.06.01 Исторические науки и археология</t>
  </si>
  <si>
    <t>852301О.99.0.ББ50АЗ92000</t>
  </si>
  <si>
    <t>06.06.01 Биологические науки</t>
  </si>
  <si>
    <t>852301О.99.0.ББ50АИ08000</t>
  </si>
  <si>
    <t>852301О.99.0.ББ50БЮ16000</t>
  </si>
  <si>
    <t>37.06.01 Психологические науки</t>
  </si>
  <si>
    <t>852301О.99.0.ББ50БЮ00000</t>
  </si>
  <si>
    <t>852301О.99.0.ББ50ВО84000</t>
  </si>
  <si>
    <t>49.06.01 Физическая культура и спорт</t>
  </si>
  <si>
    <t>852301О.99.0.ББ50ВП00000</t>
  </si>
  <si>
    <t>852201О.99.0.ББ32ДП40000</t>
  </si>
  <si>
    <t>852201О.99.0.ББ32ДР84000</t>
  </si>
  <si>
    <t>852201О.99.0.ББ32ДТ12000</t>
  </si>
  <si>
    <t>852201О.99.0.ББ32ДЧ88000</t>
  </si>
  <si>
    <t>852201О.99.0.ББ32ЕВ08000</t>
  </si>
  <si>
    <t>852201О.99.0.ББ32ЕЧ96000</t>
  </si>
  <si>
    <t>852203О.99.0.ББ40ДТ84000</t>
  </si>
  <si>
    <t>852201О.99.0.ББ32АБ44000</t>
  </si>
  <si>
    <t>01.03.02 Прикладная математика и информатика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</si>
  <si>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t>
  </si>
  <si>
    <t>852201О.99.0.ББ32ГФ68000</t>
  </si>
  <si>
    <t>38.03.02 Менеджмент</t>
  </si>
  <si>
    <t>852201О.99.0.ББ32ГЦ12000</t>
  </si>
  <si>
    <t>38.03.04 Государственное и муниципальное управление</t>
  </si>
  <si>
    <t>852201О.99.0.ББ32ДА32000</t>
  </si>
  <si>
    <t>40.03.01 Юриспруденция</t>
  </si>
  <si>
    <t>852201О.99.0.ББ32ДА40000</t>
  </si>
  <si>
    <t>852201О.99.0.ББ32ДГ92000</t>
  </si>
  <si>
    <t>41.03.04 Политология</t>
  </si>
  <si>
    <t>852201О.99.0.ББ32ДС16000</t>
  </si>
  <si>
    <t>44.03.04 Профессиональное обучение (по отраслям)</t>
  </si>
  <si>
    <t>852201О.99.0.ББ32ДФ04000</t>
  </si>
  <si>
    <t>45.03.02 Лингвистика</t>
  </si>
  <si>
    <t>852201О.99.0.ББ32ДЦ92000</t>
  </si>
  <si>
    <t>46.03.01 История</t>
  </si>
  <si>
    <t>852201О.99.0.ББ32АЗ92000</t>
  </si>
  <si>
    <t>03.03.02 Физика</t>
  </si>
  <si>
    <t>852201О.99.0.ББ32АЛ08000</t>
  </si>
  <si>
    <t>04.03.01 Химия</t>
  </si>
  <si>
    <t>852201О.99.0.ББ32АР84000</t>
  </si>
  <si>
    <t>05.03.06 Экология и природопользование</t>
  </si>
  <si>
    <t>852201О.99.0.ББ32АТ28000</t>
  </si>
  <si>
    <t>06.03.01 Биология</t>
  </si>
  <si>
    <t>852201О.99.0.ББ32АШ04000</t>
  </si>
  <si>
    <t>08.03.01 Строительство</t>
  </si>
  <si>
    <t>852201О.99.0.ББ32АЩ48000</t>
  </si>
  <si>
    <t>09.03.01 Информатика и вычислительная техника</t>
  </si>
  <si>
    <t>852201О.99.0.ББ32АЭ20000</t>
  </si>
  <si>
    <t>09.03.02 Информационные системы и технологии</t>
  </si>
  <si>
    <t>852201О.99.0.ББ32АЮ64000</t>
  </si>
  <si>
    <t>09.03.04 Программная инженерия</t>
  </si>
  <si>
    <t>852201О.99.0.ББ32БВ24000</t>
  </si>
  <si>
    <t>11.03.02 Инфокоммуникационные технологии и системы связи</t>
  </si>
  <si>
    <t>852201О.99.0.ББ32БЛ16000</t>
  </si>
  <si>
    <t>13.03.02 Электроэнергетика и электротехника</t>
  </si>
  <si>
    <t>852201О.99.0.ББ32ВБ60000</t>
  </si>
  <si>
    <t>20.03.01 Техносферная безопасность</t>
  </si>
  <si>
    <t>852201О.99.0.ББ32ВШ92000</t>
  </si>
  <si>
    <t>27.03.04 Управление в технических системах</t>
  </si>
  <si>
    <t>852201О.99.0.ББ32ДЖ80000</t>
  </si>
  <si>
    <t>42.03.01 Реклама и связи с общественностью</t>
  </si>
  <si>
    <t>852201О.99.0.ББ32ЕБ12000</t>
  </si>
  <si>
    <t>49.03.01 Физическая культура</t>
  </si>
  <si>
    <t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</t>
  </si>
  <si>
    <t>852201О.99.0.ББ32ЕВ56000</t>
  </si>
  <si>
    <t>49.03.03 Рекреация и спортивно-оздоровительный туризм</t>
  </si>
  <si>
    <t>852201О.99.0.ББ32ЕИ32000</t>
  </si>
  <si>
    <t>51.03.02 Народная художественная культура</t>
  </si>
  <si>
    <t>852201О.99.0.ББ32ЕК76000</t>
  </si>
  <si>
    <t>51.03.04 Музеология и охрана объектов культурного и природного наследия</t>
  </si>
  <si>
    <t>39</t>
  </si>
  <si>
    <t>Высшее образование - специалист</t>
  </si>
  <si>
    <t>852202О.99.0.ББ36ВН40000</t>
  </si>
  <si>
    <t>ББ36</t>
  </si>
  <si>
    <t>Реализация образовательных программ высшего образования – программ специалитета</t>
  </si>
  <si>
    <t>38.05.01 Экономическая безопасность</t>
  </si>
  <si>
    <t>85.22.2</t>
  </si>
  <si>
    <t>852202О.99.0.ББ36ВО12000</t>
  </si>
  <si>
    <t>38.05.02 Таможенное дело</t>
  </si>
  <si>
    <t>852202О.99.0.ББ36АГ60000</t>
  </si>
  <si>
    <t>04.05.01 Фундаментальная и прикладная химия</t>
  </si>
  <si>
    <t>852202О.99.0.ББ36АЯ36000</t>
  </si>
  <si>
    <t>20.05.01 Пожарная безопасность</t>
  </si>
  <si>
    <t>852202О.99.0.ББ36АЯ52000</t>
  </si>
  <si>
    <t>852202О.99.0.ББ36ВГ04000</t>
  </si>
  <si>
    <t>31.05.01 Лечебное дело</t>
  </si>
  <si>
    <t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8602200001/860201001 - 00023 - БЮДЖЕТНОЕ УЧРЕЖДЕНИЕ ВЫСШЕГО ОБРАЗОВАНИЯ ХАНТЫ-МАНСИЙСКОГО АВТОНОМНОГО ОКРУГА - ЮГРЫ "СУРГУТСКИЙ ГОСУДАРСТВЕННЫЙ УНИВЕРСИТЕТ";
</t>
  </si>
  <si>
    <t>852202О.99.0.ББ36ВГ76000</t>
  </si>
  <si>
    <t>31.05.02 Педиатрия</t>
  </si>
  <si>
    <t>852202О.99.0.ББ36ВЛ24000</t>
  </si>
  <si>
    <t>37.05.01 Клиническая психология</t>
  </si>
  <si>
    <t>852202О.99.0.ББ36ВЛ96000</t>
  </si>
  <si>
    <t>37.05.02 Психология служебной деятельности</t>
  </si>
  <si>
    <t>852203О.99.0.ББ40АБ44000</t>
  </si>
  <si>
    <t>01.04.02 Прикладная математика и информатика</t>
  </si>
  <si>
    <t>852203О.99.0.ББ40ГЦ84000</t>
  </si>
  <si>
    <t>38.04.01 Экономика</t>
  </si>
  <si>
    <t>852203О.99.0.ББ40ГЧ56000</t>
  </si>
  <si>
    <t>38.04.02 Менеджмент</t>
  </si>
  <si>
    <t>852203О.99.0.ББ40ГШ28000</t>
  </si>
  <si>
    <t>38.04.03 Управление персоналом</t>
  </si>
  <si>
    <t>852203О.99.0.ББ40ГЩ00000</t>
  </si>
  <si>
    <t>38.04.04 Государственное и муниципальное управление</t>
  </si>
  <si>
    <t>852203О.99.0.ББ40ДД64000</t>
  </si>
  <si>
    <t>40.04.01 Юриспруденция</t>
  </si>
  <si>
    <t>852203О.99.0.ББ40ДИ24000</t>
  </si>
  <si>
    <t>41.04.04 Политология</t>
  </si>
  <si>
    <t>852203О.99.0.ББ40ДЦ92000</t>
  </si>
  <si>
    <t>45.04.02 Лингвистика</t>
  </si>
  <si>
    <t>852203О.99.0.ББ40ДЩ80000</t>
  </si>
  <si>
    <t>46.04.01 История</t>
  </si>
  <si>
    <t>852203О.99.0.ББ40ГЮ88000</t>
  </si>
  <si>
    <t>38.04.08 Финансы и кредит</t>
  </si>
  <si>
    <t>852203О.99.0.ББ40АЗ92000</t>
  </si>
  <si>
    <t>03.04.02 Физика</t>
  </si>
  <si>
    <t>852203О.99.0.ББ40АР84000</t>
  </si>
  <si>
    <t>05.04.06 Экология и природопользование</t>
  </si>
  <si>
    <t>852203О.99.0.ББ40АТ28000</t>
  </si>
  <si>
    <t>06.04.01 Биология</t>
  </si>
  <si>
    <t>852203О.99.0.ББ40АШ04000</t>
  </si>
  <si>
    <t>08.04.01 Строительство</t>
  </si>
  <si>
    <t>852203О.99.0.ББ40АЩ48000</t>
  </si>
  <si>
    <t>09.04.01 Информатика и вычислительная техника</t>
  </si>
  <si>
    <t>852203О.99.0.ББ40АЭ20000</t>
  </si>
  <si>
    <t>09.04.02 Информационные системы и технологии</t>
  </si>
  <si>
    <t>852203О.99.0.ББ40БВ24000</t>
  </si>
  <si>
    <t>11.04.02 Инфокоммуникационные технологии и системы связи</t>
  </si>
  <si>
    <t>852203О.99.0.ББ40БЛ16000</t>
  </si>
  <si>
    <t>13.04.02 Электроэнергетика и электротехника</t>
  </si>
  <si>
    <t>852203О.99.0.ББ40ВВ32000</t>
  </si>
  <si>
    <t>20.04.01 Техносферная безопасность</t>
  </si>
  <si>
    <t>852203О.99.0.ББ40ВЩ64000</t>
  </si>
  <si>
    <t>27.04.04 Управление в технических системах</t>
  </si>
  <si>
    <t>852203О.99.0.ББ40ЕД00000</t>
  </si>
  <si>
    <t>49.04.01 Физическая культура</t>
  </si>
  <si>
    <t>852203О.99.0.ББ40ЕД72000</t>
  </si>
  <si>
    <t>49.04.02 Физическая культура для лиц с отклонениями в состоянии здоровья (адаптивная физическая культура)</t>
  </si>
  <si>
    <t>852203О.99.0.ББ40ЕЕ44000</t>
  </si>
  <si>
    <t>49.04.03 Спорт</t>
  </si>
  <si>
    <t>852301О.99.0.ББ50АА72000</t>
  </si>
  <si>
    <t>01.06.01 Математика и механика</t>
  </si>
  <si>
    <t>852301О.99.0.ББ50АА88000</t>
  </si>
  <si>
    <t>852301О.99.0.ББ50БЯ60000</t>
  </si>
  <si>
    <t>38.06.01 Экономика</t>
  </si>
  <si>
    <t>852301О.99.0.ББ50БЯ44000</t>
  </si>
  <si>
    <t>852301О.99.0.ББ50ВВ48000</t>
  </si>
  <si>
    <t>40.06.01 Юриспруденция</t>
  </si>
  <si>
    <t>852301О.99.0.ББ50ВВ32000</t>
  </si>
  <si>
    <t>852301О.99.0.ББ50ВК68000</t>
  </si>
  <si>
    <t>852301О.99.0.ББ50ВМ12000</t>
  </si>
  <si>
    <t>47.06.01 Философия, этика и религиоведение</t>
  </si>
  <si>
    <t>852301О.99.0.ББ50ВЛ96000</t>
  </si>
  <si>
    <t>852301О.99.0.ББ50АГ60000</t>
  </si>
  <si>
    <t>03.06.01 Физика и астрономия</t>
  </si>
  <si>
    <t>852301О.99.0.ББ50АЕ04000</t>
  </si>
  <si>
    <t>04.06.01 Химические науки</t>
  </si>
  <si>
    <t>852301О.99.0.ББ50АЕ20000</t>
  </si>
  <si>
    <t>852301О.99.0.ББ50АЖ48000</t>
  </si>
  <si>
    <t>05.06.01 Науки о земле</t>
  </si>
  <si>
    <t>852301О.99.0.ББ50АН24000</t>
  </si>
  <si>
    <t>09.06.01 Информатика и вычислительная техника</t>
  </si>
  <si>
    <t>852301О.99.0.ББ50АН40000</t>
  </si>
  <si>
    <t>852301О.99.0.ББ50АО68000</t>
  </si>
  <si>
    <t>10.06.01 Информационная безопасность</t>
  </si>
  <si>
    <t>852301О.99.0.ББ50БС64000</t>
  </si>
  <si>
    <t>31.06.01 Клиническая медицина</t>
  </si>
  <si>
    <t>852301О.99.0.ББ50БС80000</t>
  </si>
  <si>
    <t>852301О.99.0.ББ50БУ08000</t>
  </si>
  <si>
    <t>32.06.01 Медико-профилактическое дело</t>
  </si>
  <si>
    <t>852301О.99.0.ББ50БУ24000</t>
  </si>
  <si>
    <t>852301О.99.0.ББ50БР20000</t>
  </si>
  <si>
    <t>30.06.01 Фундаментальная медицина</t>
  </si>
  <si>
    <t>852301О.99.0.ББ50БР36000</t>
  </si>
  <si>
    <t>852301О.99.0.ББ48АА72000</t>
  </si>
  <si>
    <t>ББ48</t>
  </si>
  <si>
    <t>Реализация образовательных программ высшего образования – программ ординатуры</t>
  </si>
  <si>
    <t>31.08.01 Акушерство и гинекология</t>
  </si>
  <si>
    <t>физические лица, имеющие высшее медицинское и (или) фармацевтическое образование (специалитет или магистратура)</t>
  </si>
  <si>
    <t>852301О.99.0.ББ48АБ44000</t>
  </si>
  <si>
    <t>31.08.02 Анестезиология-реаниматология</t>
  </si>
  <si>
    <t>852301О.99.0.ББ48АВ88000</t>
  </si>
  <si>
    <t>31.08.04 Трансфузиология</t>
  </si>
  <si>
    <t>852301О.99.0.ББ48АГ60000</t>
  </si>
  <si>
    <t>31.08.05 Клиническая лабораторная диагностика</t>
  </si>
  <si>
    <t>852301О.99.0.ББ48АЕ04000</t>
  </si>
  <si>
    <t>31.08.07 Патологическая анатомия</t>
  </si>
  <si>
    <t>852301О.99.0.ББ48АЖ48000</t>
  </si>
  <si>
    <t>31.08.09 Рентгенология</t>
  </si>
  <si>
    <t>852301О.99.0.ББ48АЗ92000</t>
  </si>
  <si>
    <t>31.08.11 Ультразвуковая диагностика</t>
  </si>
  <si>
    <t>852301О.99.0.ББ48АН24000</t>
  </si>
  <si>
    <t>31.08.17 Детская эндокринология</t>
  </si>
  <si>
    <t>852301О.99.0.ББ48АН96000</t>
  </si>
  <si>
    <t>31.08.18 Неонатология</t>
  </si>
  <si>
    <t>852301О.99.0.ББ48АО68000</t>
  </si>
  <si>
    <t>31.08.19 Педиатрия</t>
  </si>
  <si>
    <t>852301О.99.0.ББ48АР12000</t>
  </si>
  <si>
    <t>31.08.21 Психиатрия-наркология</t>
  </si>
  <si>
    <t>852301О.99.0.ББ48АУ72000</t>
  </si>
  <si>
    <t>31.08.26 Аллергология и иммунология</t>
  </si>
  <si>
    <t>852301О.99.0.ББ48АЧ32000</t>
  </si>
  <si>
    <t>31.08.31 Гериатрия</t>
  </si>
  <si>
    <t>852301О.99.0.ББ48АШ04000</t>
  </si>
  <si>
    <t>31.08.32 Дерматовенерология</t>
  </si>
  <si>
    <t>852301О.99.0.ББ48АЭ20000</t>
  </si>
  <si>
    <t>31.08.35 Инфекционные болезни</t>
  </si>
  <si>
    <t>852301О.99.0.ББ48АЭ92000</t>
  </si>
  <si>
    <t>31.08.36 Кардиология</t>
  </si>
  <si>
    <t>852301О.99.0.ББ48АЮ64000</t>
  </si>
  <si>
    <t>31.08.37 Клиническая фармакология</t>
  </si>
  <si>
    <t>852301О.99.0.ББ48БВ24000</t>
  </si>
  <si>
    <t>31.08.42 Неврология</t>
  </si>
  <si>
    <t>852301О.99.0.ББ48БЖ56000</t>
  </si>
  <si>
    <t>31.08.48 Скорая медицинская помощь</t>
  </si>
  <si>
    <t>852301О.99.0.ББ48БЗ28000</t>
  </si>
  <si>
    <t>31.08.49 Терапия</t>
  </si>
  <si>
    <t>852301О.99.0.ББ48БИ72000</t>
  </si>
  <si>
    <t>31.08.51 Фтизиатрия</t>
  </si>
  <si>
    <t>852301О.99.0.ББ48БЛ16000</t>
  </si>
  <si>
    <t>31.08.53 Эндокринология</t>
  </si>
  <si>
    <t>852301О.99.0.ББ48БЛ88000</t>
  </si>
  <si>
    <t>31.08.54 Общая врачебная практика (семейная медицина)</t>
  </si>
  <si>
    <t>852301О.99.0.ББ48БО04000</t>
  </si>
  <si>
    <t>31.08.57 Онкология</t>
  </si>
  <si>
    <t>852301О.99.0.ББ48БО76000</t>
  </si>
  <si>
    <t>31.08.58 Оториноларингология</t>
  </si>
  <si>
    <t>852301О.99.0.ББ48БП48000</t>
  </si>
  <si>
    <t>31.08.59 Офтальмология</t>
  </si>
  <si>
    <t>852301О.99.0.ББ48БТ36000</t>
  </si>
  <si>
    <t>31.08.63 Сердечно-сосудистая хирургия</t>
  </si>
  <si>
    <t>852301О.99.0.ББ48БФ52000</t>
  </si>
  <si>
    <t>31.08.66 Травматология и ортопедия</t>
  </si>
  <si>
    <t>852301О.99.0.ББ48БХ24000</t>
  </si>
  <si>
    <t>31.08.67 Хирургия</t>
  </si>
  <si>
    <t>852301О.99.0.ББ48БШ12000</t>
  </si>
  <si>
    <t>31.08.71 Организация здравоохранения и общественное здоровье</t>
  </si>
  <si>
    <t>852201О.99.0.ББ32ГФ92000</t>
  </si>
  <si>
    <t>852201О.99.0.ББ32ГХ64000</t>
  </si>
  <si>
    <t>852201О.99.0.ББ32ГЦ36000</t>
  </si>
  <si>
    <t>852201О.99.0.ББ32ДА56000</t>
  </si>
  <si>
    <t>852201О.99.0.ББ32ДД16000</t>
  </si>
  <si>
    <t>852201О.99.0.ББ32АС08000</t>
  </si>
  <si>
    <t>852201О.99.0.ББ32АШ28000</t>
  </si>
  <si>
    <t>852201О.99.0.ББ32АЭ44000</t>
  </si>
  <si>
    <t>852201О.99.0.ББ32БЛ40000</t>
  </si>
  <si>
    <t>852201О.99.0.ББ32ДЗ04000</t>
  </si>
  <si>
    <t>852201О.99.0.ББ32ЕБ36000</t>
  </si>
  <si>
    <t>852201О.99.0.ББ32ЕЛ00000</t>
  </si>
  <si>
    <t>36</t>
  </si>
  <si>
    <t xml:space="preserve">Среднее общее образование </t>
  </si>
  <si>
    <t>802112О.99.0.ББ11АЛ26001</t>
  </si>
  <si>
    <t>ББ11</t>
  </si>
  <si>
    <t>Реализация основных общеобразовательных программ среднего общего образования</t>
  </si>
  <si>
    <t>обучающиеся за исключением обучающихся с ограниченными возможностями здоровья (ОВЗ) и детей-инвалидов</t>
  </si>
  <si>
    <t>образовательная программа, обеспечивающая углубленное изучение отдельных учебных предметов, предметных областей (профильное обучение)</t>
  </si>
  <si>
    <t>85.14</t>
  </si>
  <si>
    <t>80.21.12</t>
  </si>
  <si>
    <t xml:space="preserve">001 - Число обучающихся (Человек);
</t>
  </si>
  <si>
    <t xml:space="preserve">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</t>
  </si>
  <si>
    <t>01.12.2015</t>
  </si>
  <si>
    <t>559019О.99.0.ББ12АА03000</t>
  </si>
  <si>
    <t>ББ12</t>
  </si>
  <si>
    <t>Содержание детей</t>
  </si>
  <si>
    <t>Не указано</t>
  </si>
  <si>
    <t>55.90</t>
  </si>
  <si>
    <t>55.90.19</t>
  </si>
  <si>
    <t xml:space="preserve">Федеральный закон Государственная Дума РФ от 24.06.1999 №120-ФЗ Об основах системы профилактики безнадзорности и правонарушений несовершеннолетних;
Федеральный закон Государственная Дума РФ от 29.12.2012 №273-ФЗ Об образовании в Российской Федерации;
</t>
  </si>
  <si>
    <t>05.12.2017</t>
  </si>
  <si>
    <t>560200О.99.0.ББ18АА00000</t>
  </si>
  <si>
    <t>ББ18</t>
  </si>
  <si>
    <t>56.2</t>
  </si>
  <si>
    <t xml:space="preserve">Федеральный закон Государственная Дума РФ от 29.12.2012 №273-ФЗ Об образовании в Российской Федерации;
</t>
  </si>
  <si>
    <t>06.12.2017</t>
  </si>
  <si>
    <t>852202О.99.0.ББ36ВГ28000</t>
  </si>
  <si>
    <t>Региональный</t>
  </si>
  <si>
    <t>10</t>
  </si>
  <si>
    <t>Молодежная политика</t>
  </si>
  <si>
    <t>932919.Р.86.1.06090002002</t>
  </si>
  <si>
    <t>0609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</si>
  <si>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</si>
  <si>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Работа</t>
  </si>
  <si>
    <t>Физические лица*</t>
  </si>
  <si>
    <t>93.29.9</t>
  </si>
  <si>
    <t xml:space="preserve">00873 - Количество мероприятий (Единица);
</t>
  </si>
  <si>
    <t xml:space="preserve">Городской округ;
Муниципальный район;
Субъект Российской Федерации;
</t>
  </si>
  <si>
    <t xml:space="preserve">8601035637/860101001 - D0146 - АВТОНОМНОЕ УЧРЕЖДЕНИЕ ХАНТЫ-МАНСИЙСКОГО АВТОНОМНОГО ОКРУГА - ЮГРЫ "РЕГИОНАЛЬНЫЙ МОЛОДЕЖНЫЙ ЦЕНТР";
</t>
  </si>
  <si>
    <t>01.01.2018</t>
  </si>
  <si>
    <t>932919.Р.86.1.06150001002</t>
  </si>
  <si>
    <t>0615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</si>
  <si>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</si>
  <si>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75.13;
92.34.3;
93.29.9</t>
  </si>
  <si>
    <t xml:space="preserve">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</t>
  </si>
  <si>
    <t>11</t>
  </si>
  <si>
    <t>Образование и наука</t>
  </si>
  <si>
    <t>720000.Р.86.1.05580150001</t>
  </si>
  <si>
    <t>0558</t>
  </si>
  <si>
    <t>Научно-методическое обеспечение</t>
  </si>
  <si>
    <t>Научное (в том числе научно-правовое обеспечение, экспертиза проектов нормативных правовых актов, подготовка аналитических материалов, заключений, справок), организационно-техническое и учебно-методическое обеспечение</t>
  </si>
  <si>
    <t>72</t>
  </si>
  <si>
    <t xml:space="preserve">Субъект Российской Федерации;
</t>
  </si>
  <si>
    <t xml:space="preserve">2 - Бюджетные учреждения;
3 - Автономные учреждения;
</t>
  </si>
  <si>
    <t>30.12.2999</t>
  </si>
  <si>
    <t>60</t>
  </si>
  <si>
    <t>Дополнительное профессиональное образование для лиц, имеющих или получающих высшее образование</t>
  </si>
  <si>
    <t>804200О.99.0.ББ60АБ31001</t>
  </si>
  <si>
    <t>ББ60</t>
  </si>
  <si>
    <t>Реализация дополнительных профессиональных программ повышения квалификации</t>
  </si>
  <si>
    <t>Заочная с применением дистанционных образовательных технологий и электронного обучения</t>
  </si>
  <si>
    <t>Физические лица, имеющие или получающие среднее профессиональное и (или) высшее образование</t>
  </si>
  <si>
    <t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t>
  </si>
  <si>
    <t>24.11.2015</t>
  </si>
  <si>
    <t>804200О.99.0.ББ60АБ20001</t>
  </si>
  <si>
    <t>804200О.99.0.ББ60АБ25001</t>
  </si>
  <si>
    <t>Очно-заочная с применением дистанционных образовательных технологий</t>
  </si>
  <si>
    <t>34</t>
  </si>
  <si>
    <t xml:space="preserve">Начальное общее образование </t>
  </si>
  <si>
    <t>880900О.99.0.БА84АА00000</t>
  </si>
  <si>
    <t>БА84</t>
  </si>
  <si>
    <t>Психолого-медико-педагогическое обследование детей</t>
  </si>
  <si>
    <t>96.09;
88.9</t>
  </si>
  <si>
    <t>88.9</t>
  </si>
  <si>
    <t xml:space="preserve">004 - Число обучающихся (Человек);
</t>
  </si>
  <si>
    <t>35</t>
  </si>
  <si>
    <t xml:space="preserve">Основные общее образование </t>
  </si>
  <si>
    <t>880900О.99.0.БА98АА00000</t>
  </si>
  <si>
    <t>БА98</t>
  </si>
  <si>
    <t>880900О.99.0.ББ13АА00000</t>
  </si>
  <si>
    <t>ББ13</t>
  </si>
  <si>
    <t>50</t>
  </si>
  <si>
    <t xml:space="preserve">Дошкольное образование </t>
  </si>
  <si>
    <t>853212О.99.0.БВ20АА00001</t>
  </si>
  <si>
    <t>БВ20</t>
  </si>
  <si>
    <t>88.9;
96.09</t>
  </si>
  <si>
    <t>85.32.12.111</t>
  </si>
  <si>
    <t>18.11.2015</t>
  </si>
  <si>
    <t>42</t>
  </si>
  <si>
    <t>Дополнительное образование детей и взрослых</t>
  </si>
  <si>
    <t>804200О.99.0.ББ52АЕ04000</t>
  </si>
  <si>
    <t>ББ52</t>
  </si>
  <si>
    <t>Реализация дополнительных общеразвивающих программ</t>
  </si>
  <si>
    <t>технической</t>
  </si>
  <si>
    <t>85.41.1</t>
  </si>
  <si>
    <t>80.10.12.123;
80.42</t>
  </si>
  <si>
    <t>01.01.2014</t>
  </si>
  <si>
    <t xml:space="preserve">Молодежная политика </t>
  </si>
  <si>
    <t>920700О.99.0.АЗ22АА02001</t>
  </si>
  <si>
    <t>АЗ22</t>
  </si>
  <si>
    <t>Организация отдыха детей и молодежи</t>
  </si>
  <si>
    <t>с круглогодичным круглосуточным пребыванием</t>
  </si>
  <si>
    <t>02.10.2015</t>
  </si>
  <si>
    <t>880900О.99.0.ББ14АА01000</t>
  </si>
  <si>
    <t>ББ14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</si>
  <si>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</si>
  <si>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В организации, осуществляющей образовательную деятельность</t>
  </si>
  <si>
    <t xml:space="preserve">003 - Число обучающихся, их родителей (законных представителей) и педагогических работников (Человек);
</t>
  </si>
  <si>
    <t>852101О.99.0.ББ28МЧ48000</t>
  </si>
  <si>
    <t>26.02.03 Судовождение</t>
  </si>
  <si>
    <t>852101О.99.0.ББ29ТГ68002</t>
  </si>
  <si>
    <t>43.01.09 Повар, кондитер</t>
  </si>
  <si>
    <t>720000.Р.86.1.05090002002</t>
  </si>
  <si>
    <t>0509</t>
  </si>
  <si>
    <t>Проведение прикладных научных исследований</t>
  </si>
  <si>
    <t>В интересах общества*</t>
  </si>
  <si>
    <t xml:space="preserve">00867 - Количество научно-исследовательских работ (Единица);
</t>
  </si>
  <si>
    <t xml:space="preserve">01065 - Количество публикаций в журналах, индексируемых в российских и международных информационно аналитических системах научного цитирования (Российский индекс научного цитирования, Google Scholar, European Reference Index for the Humanities и др.) (Единица);
</t>
  </si>
  <si>
    <t xml:space="preserve">3 - Автономные учреждения;
2 - Бюджетные учреждения;
</t>
  </si>
  <si>
    <t>Профессиональная образовательная организация, образовательная организация высшего образования</t>
  </si>
  <si>
    <t>5629</t>
  </si>
  <si>
    <t xml:space="preserve">00973 - Число обучающихся (Человек);
</t>
  </si>
  <si>
    <t>850000.Р.86.1.07050210001</t>
  </si>
  <si>
    <t>0705</t>
  </si>
  <si>
    <t>Оценка качества образования</t>
  </si>
  <si>
    <t>Юридические лица*</t>
  </si>
  <si>
    <t>85</t>
  </si>
  <si>
    <t xml:space="preserve">3 - Автономные учреждения;
</t>
  </si>
  <si>
    <t>841100.Р.86.1.07010203002</t>
  </si>
  <si>
    <t>0701</t>
  </si>
  <si>
    <t>Информационно-технологическое обеспечение управления системой образования</t>
  </si>
  <si>
    <t>Органы государственной власти*;
Органы местного самоуправления*;
Юридические лица*;
Физические лица*</t>
  </si>
  <si>
    <t>8411</t>
  </si>
  <si>
    <t xml:space="preserve">00924 - Количество обращений (Единица);
01186 - Количество составленных отчетов (Штука);
00873 - Количество мероприятий (Единица);
00875 - Количество разработанных документов (Единица);
</t>
  </si>
  <si>
    <t xml:space="preserve">01480 - Количество сбоев в работе  (Штука);
</t>
  </si>
  <si>
    <t xml:space="preserve">Городской округ;
Субъект Российской Федерации;
</t>
  </si>
  <si>
    <t>852202О.99.0.ББ36ВД00000</t>
  </si>
  <si>
    <t>852202О.99.0.ББ36ВЛ48000</t>
  </si>
  <si>
    <t>852202О.99.0.ББ36ВМ20000</t>
  </si>
  <si>
    <t>804200О.99.0.ББ52АЕ28000</t>
  </si>
  <si>
    <t>естественнонаучной</t>
  </si>
  <si>
    <t>80.42;
80.10.12.123</t>
  </si>
  <si>
    <t>804200О.99.0.ББ52АЖ24000</t>
  </si>
  <si>
    <t>cоциально-педагогической</t>
  </si>
  <si>
    <t>804200О.99.0.ББ60АБ28001</t>
  </si>
  <si>
    <t>852101О.99.0.ББ28ШС96002</t>
  </si>
  <si>
    <t>35.02.16 Эксплуатация и ремонт сельскохозяйственной техники и оборудования</t>
  </si>
  <si>
    <t>852101О.99.0.ББ28ЧС88002</t>
  </si>
  <si>
    <t>15.02.12 Монтаж, техническое обслуживание и ремонт промышленного оборудования (по отраслям)</t>
  </si>
  <si>
    <t>852101О.99.0.ББ28ЧФ04002</t>
  </si>
  <si>
    <t>15.02.13 Техническое обслуживание и ремонт систем вентиляции и кондиционирования</t>
  </si>
  <si>
    <t>852101О.99.0.ББ28ЧШ36002</t>
  </si>
  <si>
    <t>15.02.15 Технология металлообрабатывающего производства</t>
  </si>
  <si>
    <t>852101О.99.0.ББ28УЭ44000</t>
  </si>
  <si>
    <t>852101О.99.0.ББ28СП24000</t>
  </si>
  <si>
    <t>39.02.01 Социальная работа</t>
  </si>
  <si>
    <t>852101О.99.0.ББ28СЗ76000</t>
  </si>
  <si>
    <t>38.02.06 Финансы</t>
  </si>
  <si>
    <t>804200О.99.0.ББ60АБ24001</t>
  </si>
  <si>
    <t>Проведение государственной итоговой аттестации лиц, 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</t>
  </si>
  <si>
    <t>В форме основного государственного экзамена с использование контрольных измерительных приборов</t>
  </si>
  <si>
    <t>Здание (сооружение), которое используется для проведения ГИА</t>
  </si>
  <si>
    <t>85.13</t>
  </si>
  <si>
    <t>852201О.99.0.ББ32ДР68000</t>
  </si>
  <si>
    <t>852201О.99.0.ББ32ГФ20000</t>
  </si>
  <si>
    <t>852301О.99.0.ББ50ВБ04000</t>
  </si>
  <si>
    <t>852301О.99.0.ББ50ВП08000</t>
  </si>
  <si>
    <t>850000.Р.86.1.07040209002</t>
  </si>
  <si>
    <t xml:space="preserve">01187 - Количество разработанных отчетов (Штука);
01178 - Количество мероприятий  (Штука);
00875 - Количество разработанных документов (Единица);
</t>
  </si>
  <si>
    <t>852101О.99.0.ББ28ШФ12002</t>
  </si>
  <si>
    <t>43.02.12 Технология эстетических услуг</t>
  </si>
  <si>
    <t>852101О.99.0.ББ28ЦЮ16002</t>
  </si>
  <si>
    <t>932920.Р.86.1.05040001002</t>
  </si>
  <si>
    <t>0504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</si>
  <si>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</si>
  <si>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8411;
93292;
932929000</t>
  </si>
  <si>
    <t xml:space="preserve">00873 - Количество мероприятий (Единица);
01116 - Число человеко-часов пребывания (Человеко-час);
01115 - Число человеко-дней пребывания (Человеко-день);
01005 - Количество участников мероприятий (Человек);
00901 - Число детей (Человек);
</t>
  </si>
  <si>
    <t>852300.Р.86.1.05620002002</t>
  </si>
  <si>
    <t>Организация проведения мероприятий</t>
  </si>
  <si>
    <t>Вспомогательная деятельность в области государственного (муниципального) управления</t>
  </si>
  <si>
    <t>В интересах общества*;
Юридические лица*;
Органы государственной власти*;
Органы местного самоуправления*;
Физические лица*</t>
  </si>
  <si>
    <t>72;
90;
84.11;
85</t>
  </si>
  <si>
    <t xml:space="preserve">01233 - Количество обоснованных жалоб на качество оказываемых услуг (Условная единица);
</t>
  </si>
  <si>
    <t>854199000;
85</t>
  </si>
  <si>
    <t xml:space="preserve">01005 - Количество участников мероприятий (Человек);
00873 - Количество мероприятий (Единица);
</t>
  </si>
  <si>
    <t xml:space="preserve">01499 - Количество жалоб по итогам организации и проведения мероприятий (Процент);
01485 - Количество участников муниципальных, региональных, всероссийских, международных конкурсов, олимпиад, мероприятий (Человек);
01229 - Доля участников мероприятий, занявших призовые места (Процент);
01208 - Удовлетворенность потребителей качеством предоставляемых услуг (Процент);
</t>
  </si>
  <si>
    <t xml:space="preserve">Субъект Российской Федерации;
Муниципальный район;
Городской округ;
</t>
  </si>
  <si>
    <t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8602020217/860201001 - 04018 - БЮДЖЕТНОЕ УЧРЕЖДЕНИЕ ПРОФЕССИОНАЛЬНОГО ОБРАЗОВАНИЯ ХАНТЫ-МАНСИЙСКОГО АВТОНОМНОГО ОКРУГА - ЮГРЫ "СУРГУТСКИЙ МЕДИЦИНСКИЙ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</t>
  </si>
  <si>
    <t>852101О.99.0.ББ29РЖ24000</t>
  </si>
  <si>
    <t>46.01.01 Секретарь</t>
  </si>
  <si>
    <t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t>
  </si>
  <si>
    <t xml:space="preserve">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</si>
  <si>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>852101О.99.0.ББ29РК12000</t>
  </si>
  <si>
    <t>46.01.03 Делопроизводитель</t>
  </si>
  <si>
    <t>852101О.99.0.ББ29АЛ08000</t>
  </si>
  <si>
    <t>852101О.99.0.ББ29АМ52000</t>
  </si>
  <si>
    <t>08.01.06 Мастер сухого строительства</t>
  </si>
  <si>
    <t>852101О.99.0.ББ29АН96000</t>
  </si>
  <si>
    <t>08.01.07 Мастер общестроительных работ</t>
  </si>
  <si>
    <t>852101О.99.0.ББ29АП40000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</si>
  <si>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</si>
  <si>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>852101О.99.0.ББ29БЛ88000</t>
  </si>
  <si>
    <t>852101О.99.0.ББ29БО76000</t>
  </si>
  <si>
    <t>852101О.99.0.ББ29ГЖ72000</t>
  </si>
  <si>
    <t>852101О.99.0.ББ29ГЦ28000</t>
  </si>
  <si>
    <t>852101О.99.0.ББ29ДП72000</t>
  </si>
  <si>
    <t>852101О.99.0.ББ29КМ52000</t>
  </si>
  <si>
    <t>23.01.03 Автомеханик</t>
  </si>
  <si>
    <t>852101О.99.0.ББ29КР84000</t>
  </si>
  <si>
    <t>852101О.99.0.ББ29СЯ20002</t>
  </si>
  <si>
    <t>15.01.36 Дефектоскопист</t>
  </si>
  <si>
    <t>852101О.99.0.ББ29ТГ52002</t>
  </si>
  <si>
    <t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t>
  </si>
  <si>
    <t>852101О.99.0.ББ29ТД96002</t>
  </si>
  <si>
    <t>54.01.20 Графический дизайнер</t>
  </si>
  <si>
    <t>852101О.99.0.ББ28ТЛ00000</t>
  </si>
  <si>
    <t>43.02.02 Парикмахерское искусство</t>
  </si>
  <si>
    <t>852101О.99.0.ББ28БР20000</t>
  </si>
  <si>
    <t>09.02.02 Компьютерные сети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</si>
  <si>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</t>
  </si>
  <si>
    <t>852101О.99.0.ББ28ДЖ80000</t>
  </si>
  <si>
    <t>13.02.03 Электрические станции, сети и системы</t>
  </si>
  <si>
    <t>852101О.99.0.ББ28ЦЭ44002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</si>
  <si>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</si>
  <si>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852101О.99.0.ББ28ТЗ84000</t>
  </si>
  <si>
    <t>852101О.99.0.ББ28ШЭ60002</t>
  </si>
  <si>
    <t>43.02.15 Поварское и кондитерское дело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</si>
  <si>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t>
  </si>
  <si>
    <t>852101О.99.0.ББ28ИЗ12000</t>
  </si>
  <si>
    <t>21.02.01 Разработка и эксплуатация нефтяных и газовых месторождений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</si>
  <si>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</t>
  </si>
  <si>
    <t>852101О.99.0.ББ28УИ16000</t>
  </si>
  <si>
    <t>852101О.99.0.ББ28ЛВ96000</t>
  </si>
  <si>
    <t>22.02.06 Сварочное производство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</si>
  <si>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</si>
  <si>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>852101О.99.0.ББ28ЛО76000</t>
  </si>
  <si>
    <t>23.02.03 Техническое обслуживание и ремонт автомобильного транспорта</t>
  </si>
  <si>
    <t>852101О.99.0.ББ28ОН08000</t>
  </si>
  <si>
    <t>31.02.02 Акушерское дело</t>
  </si>
  <si>
    <t>852101О.99.0.ББ28ПИ56000</t>
  </si>
  <si>
    <t>34.02.02 Медицинский массаж (для обучения лиц с ограниченными возможностями здоровья по зрению)</t>
  </si>
  <si>
    <t>852101О.99.0.ББ28ОП24000</t>
  </si>
  <si>
    <t>31.02.03 Лабораторная диагностика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</si>
  <si>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</t>
  </si>
  <si>
    <t>852101О.99.0.ББ28ТЯ44000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</si>
  <si>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</t>
  </si>
  <si>
    <t>852101О.99.0.ББ28ЛО92000</t>
  </si>
  <si>
    <t>852101О.99.0.ББ29ПЧ72000</t>
  </si>
  <si>
    <t>43.01.02 Парикмахер</t>
  </si>
  <si>
    <t>852101О.99.0.ББ29РК60000</t>
  </si>
  <si>
    <t>852101О.99.0.ББ29БП24000</t>
  </si>
  <si>
    <t>852101О.99.0.ББ29ГЦ60000</t>
  </si>
  <si>
    <t>852101О.99.0.ББ29ТД00002</t>
  </si>
  <si>
    <t>852101О.99.0.ББ29СЮ24002</t>
  </si>
  <si>
    <t>852101О.99.0.ББ29ТВ56002</t>
  </si>
  <si>
    <t>852101О.99.0.ББ28РЭ68000</t>
  </si>
  <si>
    <t>852101О.99.0.ББ28СД16000</t>
  </si>
  <si>
    <t>852101О.99.0.ББ28ТЛ72000</t>
  </si>
  <si>
    <t>852101О.99.0.ББ28АР84000</t>
  </si>
  <si>
    <t>852101О.99.0.ББ28ЗХ72000</t>
  </si>
  <si>
    <t>852101О.99.0.ББ28УА00000</t>
  </si>
  <si>
    <t>852101О.99.0.ББ28ШЩ16002</t>
  </si>
  <si>
    <t>852101О.99.0.ББ28БО76000</t>
  </si>
  <si>
    <t>852101О.99.0.ББ28ЦЩ00002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</si>
  <si>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t>
  </si>
  <si>
    <t>852101О.99.0.ББ28ЛП48000</t>
  </si>
  <si>
    <t>852101О.99.0.ББ28ПЖ40000</t>
  </si>
  <si>
    <t>852101О.99.0.ББ29ЖС32000</t>
  </si>
  <si>
    <t>13.12.2019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</si>
  <si>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</t>
  </si>
  <si>
    <t xml:space="preserve">1 - Казенные учреждения;
2 - Бюджетные учреждения;
3 - Автономные учреждения;
</t>
  </si>
  <si>
    <t>852201О.99.0.ББ32ДФ28000</t>
  </si>
  <si>
    <t>852201О.99.0.ББ32ДЧ16000</t>
  </si>
  <si>
    <t>852301О.99.0.ББ50БЛ88000</t>
  </si>
  <si>
    <t>27.06.01 Управление в технических системах</t>
  </si>
  <si>
    <t>852301О.99.0.ББ48БИ00000</t>
  </si>
  <si>
    <t>31.08.50 Физиотерапия</t>
  </si>
  <si>
    <t>804200О.99.0.ББ52АЖ00000</t>
  </si>
  <si>
    <t>туристско-краеведческой</t>
  </si>
  <si>
    <t>852101О.99.0.ББ29ПШ20000</t>
  </si>
  <si>
    <t>852101О.99.0.ББ28ПЖ16000</t>
  </si>
  <si>
    <t>налоги</t>
  </si>
  <si>
    <t>итого</t>
  </si>
  <si>
    <t>01.01.2021</t>
  </si>
  <si>
    <t xml:space="preserve">Приложение № 1 к дополнительному соглашению №3 к Соглашению 
от   декабря 2020 г. № </t>
  </si>
  <si>
    <t>Департамент образования и молодежной политики Ханты-Мансийского автономного округа - Югры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</si>
  <si>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</si>
  <si>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</si>
  <si>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</si>
  <si>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</si>
  <si>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</si>
  <si>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</si>
  <si>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</si>
  <si>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</si>
  <si>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</si>
  <si>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</si>
  <si>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</si>
  <si>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</si>
  <si>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</si>
  <si>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</si>
  <si>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</si>
  <si>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</si>
  <si>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</si>
  <si>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t>
  </si>
  <si>
    <t xml:space="preserve">Муниципальное образование;
Российская Федерация;
субъект Российской Федерации;
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</si>
  <si>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</si>
  <si>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</si>
  <si>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</si>
  <si>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 xml:space="preserve">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</si>
  <si>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8602200001/860201001 - 00023 - БЮДЖЕТНОЕ УЧРЕЖДЕНИЕ ВЫСШЕГО ОБРАЗОВАНИЯ ХАНТЫ-МАНСИЙСКОГО АВТОНОМНОГО ОКРУГА - ЮГРЫ "СУРГУТСКИЙ ГОСУДАРСТВЕННЫЙ УНИВЕРСИТЕТ";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</t>
  </si>
  <si>
    <t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8602200001/860201001 - 00023 - БЮДЖЕТНОЕ УЧРЕЖДЕНИЕ ВЫСШЕГО ОБРАЗОВАНИЯ ХАНТЫ-МАНСИЙСКОГО АВТОНОМНОГО ОКРУГА - ЮГРЫ "СУРГУТСКИЙ ГОСУДАРСТВЕННЫЙ УНИВЕРСИТЕТ";
</t>
  </si>
  <si>
    <t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t>
  </si>
  <si>
    <t xml:space="preserve">Российская Федерация;
субъект Российской Федерации;
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</si>
  <si>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08.01.1997 №1-ФЗ Уголовно-исполнительный кодекс Российской Федерации;
Закон РФ от 21.07.1993 №5473-I Об учреждениях и органах, исполняющих уголовные наказания в виде лишения свободы;
Приказ Министерство образования и науки РФ от 18.04.2013 №292 Об утверждении Порядка организации и осуществления образовательной деятельности по основным программам профессионального обучения;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</si>
  <si>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</si>
  <si>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>850000.Р.86.1.07040209001</t>
  </si>
  <si>
    <t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8601035637/860101001 - D0146 - АВТОНОМНОЕ УЧРЕЖДЕНИЕ ХАНТЫ-МАНСИЙСКОГО АВТОНОМНОГО ОКРУГА - ЮГРЫ "РЕГИОНАЛЬНЫЙ МОЛОДЕЖНЫЙ ЦЕНТР";
8602200001/860201001 - 00023 - БЮДЖЕТНОЕ УЧРЕЖДЕНИЕ ВЫСШЕГО ОБРАЗОВАНИЯ ХАНТЫ-МАНСИЙСКОГО АВТОНОМНОГО ОКРУГА - ЮГРЫ "СУРГУТСКИЙ ГОСУДАРСТВЕННЫЙ УНИВЕРСИТЕТ";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</si>
  <si>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31.12.2017</t>
  </si>
  <si>
    <t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t>
  </si>
  <si>
    <t xml:space="preserve">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</si>
  <si>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t>
  </si>
  <si>
    <t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</t>
  </si>
  <si>
    <t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t>
  </si>
  <si>
    <t xml:space="preserve">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Федеральный закон Государственная Дума РФ от 29.12.2012 № 273-ФЗ Об образовании в Российской Федерации;
</t>
  </si>
  <si>
    <t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Федеральный закон Государственная Дума РФ от 29.12.2012 № 273-ФЗ Об образовании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</si>
  <si>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</si>
  <si>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t>
  </si>
  <si>
    <t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</si>
  <si>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t>
  </si>
  <si>
    <t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</si>
  <si>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t>
  </si>
  <si>
    <t xml:space="preserve">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</si>
  <si>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24.06.1999 №120-ФЗ Об основах системы профилактики безнадзорности и правонарушений несовершеннолетних;
Федеральный закон Государственная Дума РФ от 06.10.2003 №131-ФЗ Об общих принципах организации местного самоуправления в Российской Федерации;
</t>
  </si>
  <si>
    <t>932920.Р.86.1.05040001001</t>
  </si>
  <si>
    <t xml:space="preserve">01387 - Отсутствие обоснованных жалоб на качество оказания услуги (Процент);
01395 - Количество подростков и молодежи, охваченных  мероприятиями (Человек);
01128 - Доля допризывной молодежи, состоящей в патриотических клубах, центрах, учреждениях и вовлеченных в мероприятия патриотической направленности (Процент);
01388 - Отсутствие случаев травматизма и несчастных случаев при организации и проведении мероприятий (Процент);
</t>
  </si>
  <si>
    <t xml:space="preserve">Городское поселение;
Городской округ;
Сельское поселение;
Муниципальный район;
Субъект Российской Федерации;
</t>
  </si>
  <si>
    <t xml:space="preserve">3 - Автономные учреждения;
2 - Бюджетные учреждения;
1 - Казенные учреждения;
</t>
  </si>
  <si>
    <t>932919.Р.83.1.06090001000</t>
  </si>
  <si>
    <t>932919.Р.83.1.06150001000</t>
  </si>
  <si>
    <t>93.29.9;
92.34.3;
75.13</t>
  </si>
  <si>
    <t>8411;
7810;
8541;
932919000;
932929000</t>
  </si>
  <si>
    <t xml:space="preserve">01115 - Число человеко-дней пребывания (Человеко-день);
00901 - Число детей (Человек);
01005 - Количество участников мероприятий (Человек);
01116 - Число человеко-часов пребывания (Человеко-час);
00873 - Количество мероприятий (Единица);
</t>
  </si>
  <si>
    <t xml:space="preserve">01396 - Количество молодых людей, вовлеченных в мероприятия социально – консультативной направленности (Человек);
01387 - Отсутствие обоснованных жалоб на качество оказания услуги (Процент);
01395 - Количество подростков и молодежи, охваченных  мероприятиями (Человек);
01394 - Доля молодых людей в возрасте от 14 до 30 лет, вовлеченных в реализуемые проекты и программы в сфере поддержки талантливой молодежи, участвующих в научно-исследовательских, социальных проектах (Процент);
</t>
  </si>
  <si>
    <t>720000.Р.83.1.05580001000</t>
  </si>
  <si>
    <t>Органы государственной власти*;
В интересах общества*</t>
  </si>
  <si>
    <t xml:space="preserve">01174 - Количество разработанных аналитических материалов, заключений, справок (Единица);
01069 - Количество отчетов (Единица);
00874 - Количество экспертных заключений (Единица);
00873 - Количество мероприятий (Единица);
</t>
  </si>
  <si>
    <t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t>
  </si>
  <si>
    <t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01.07.2013 №499 Об утверждении Порядка организации и осуществления образовательной деятельности по дополнительным профессиональным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</si>
  <si>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t>
  </si>
  <si>
    <t xml:space="preserve">Федеральный закон Государственная Дума РФ от 29.12.2012 № 273-ФЗ Об образовании в Российской Федерации;
Письмо Минобрнауки России от 10.02.2015 № ВК-268/07 О совершенствовании деятельности центров психолого-педагогической, медицинской и социальной помощи;
Федеральный закон Государственная Дума РФ от 24.06.1999 № 120-ФЗ Об основах системы профилактики безнадзорности и правонарушений несовершеннолетних;
</t>
  </si>
  <si>
    <t xml:space="preserve">Приказ Министерство образования и науки РФ от 29.08.2013 №1008 Об утверждении Порядка организации и осуществления образовательной деятельности по дополнительным общеобразовательным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t>
  </si>
  <si>
    <t xml:space="preserve">8601035637/860101001 - D0146 - АВТОНОМНОЕ УЧРЕЖДЕНИЕ ХАНТЫ-МАНСИЙСКОГО АВТОНОМНОГО ОКРУГА - ЮГРЫ "РЕГИОНАЛЬНЫЙ МОЛОДЕЖНЫЙ ЦЕНТР";
8602200001/860201001 - 00023 - БЮДЖЕТНОЕ УЧРЕЖДЕНИЕ ВЫСШЕГО ОБРАЗОВАНИЯ ХАНТЫ-МАНСИЙСКОГО АВТОНОМНОГО ОКРУГА - ЮГРЫ "СУРГУТСКИЙ ГОСУДАРСТВЕННЫЙ УНИВЕРСИТЕТ";
</t>
  </si>
  <si>
    <t>55.21;
55.20;
93.29.9;
93.29</t>
  </si>
  <si>
    <t>92.72.12;
92.7</t>
  </si>
  <si>
    <t xml:space="preserve">003 - Число человеко-часов пребывания (Человеко-час);
005 - Число человеко-дней пребывания (Человеко-день);
004 - Количество человек (Человек);
</t>
  </si>
  <si>
    <t xml:space="preserve">Федеральный закон Государственная Дума РФ от 06.10.2003 № 131-ФЗ Об общих принципах организации местного самоуправления в Российской Федерации;
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</si>
  <si>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>852300.Р.86.1.05620002001</t>
  </si>
  <si>
    <t>854;
8523;
8542;
852311;
8541;
932919000</t>
  </si>
  <si>
    <t xml:space="preserve">01069 - Количество отчетов (Единица);
01178 - Количество мероприятий  (Штука);
00901 - Число детей (Человек);
01200 - Количество сертификатов (Штука);
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</si>
  <si>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</t>
  </si>
  <si>
    <t>720000.Р.83.1.05090001000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</si>
  <si>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8601026336/860101001 - 04532 - БЮДЖЕТНОЕ УЧРЕЖДЕНИЕ ХАНТЫ-МАНСИЙСКОГО АВТОНОМНОГО ОКРУГА - ЮГРЫ "ОБСКО-УГОРСКИЙ ИНСТИТУТ ПРИКЛАДНЫХ ИССЛЕДОВАНИЙ И РАЗРАБОТОК";
</t>
  </si>
  <si>
    <t>562900.Р.83.0.05910001000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</si>
  <si>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8602200001/860201001 - 00023 - БЮДЖЕТНОЕ УЧРЕЖДЕНИЕ ВЫСШЕГО ОБРАЗОВАНИЯ ХАНТЫ-МАНСИЙСКОГО АВТОНОМНОГО ОКРУГА - ЮГРЫ "СУРГУТСКИЙ ГОСУДАРСТВЕННЫЙ УНИВЕРСИТЕТ";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8602020217/860201001 - 04018 - БЮДЖЕТНОЕ УЧРЕЖДЕНИЕ ПРОФЕССИОНАЛЬНОГО ОБРАЗОВАНИЯ ХАНТЫ-МАНСИЙСКОГО АВТОНОМНОГО ОКРУГА - ЮГРЫ "СУРГУТСКИЙ МЕДИЦИНСКИЙ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</si>
  <si>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>850000.Р.83.1.07050001000</t>
  </si>
  <si>
    <t xml:space="preserve">01187 - Количество разработанных отчетов (Штука);
01178 - Количество мероприятий  (Штука);
00874 - Количество экспертных заключений (Единица);
00875 - Количество разработанных документов (Единица);
</t>
  </si>
  <si>
    <t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29.08.2013 №1008 Об утверждении Порядка организации и осуществления образовательной деятельности по дополнительным общеобразовательным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</si>
  <si>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t>
  </si>
  <si>
    <t>850000.Р.83.1.07040001000</t>
  </si>
  <si>
    <t xml:space="preserve">00875 - Количество разработанных документов (Единица);
01178 - Количество мероприятий  (Штука);
01187 - Количество разработанных отчетов (Штука);
</t>
  </si>
  <si>
    <t xml:space="preserve">8601035637/860101001 - D0146 - АВТОНОМНОЕ УЧРЕЖДЕНИЕ ХАНТЫ-МАНСИЙСКОГО АВТОНОМНОГО ОКРУГА - ЮГРЫ "РЕГИОНАЛЬНЫЙ МОЛОДЕЖНЫЙ ЦЕНТР";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</si>
  <si>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932920.Р.83.1.05040001000</t>
  </si>
  <si>
    <t>932929000;
93292;
8411</t>
  </si>
  <si>
    <t xml:space="preserve">00901 - Число детей (Человек);
01005 - Количество участников мероприятий (Человек);
01115 - Число человеко-дней пребывания (Человеко-день);
01116 - Число человеко-часов пребывания (Человеко-час);
00873 - Количество мероприятий (Единица);
</t>
  </si>
  <si>
    <t xml:space="preserve">01388 - Отсутствие случаев травматизма и несчастных случаев при организации и проведении мероприятий (Процент);
01395 - Количество подростков и молодежи, охваченных  мероприятиями (Человек);
01128 - Доля допризывной молодежи, состоящей в патриотических клубах, центрах, учреждениях и вовлеченных в мероприятия патриотической направленности (Процент);
01387 - Отсутствие обоснованных жалоб на качество оказания услуги (Процент);
</t>
  </si>
  <si>
    <t xml:space="preserve">Субъект Российской Федерации;
Муниципальный район;
Городской округ;
Городское поселение;
Сельское поселение;
</t>
  </si>
  <si>
    <t>852300.Р.83.1.05620001000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</si>
  <si>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</si>
  <si>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>841100.Р.83.1.07010001000</t>
  </si>
  <si>
    <t xml:space="preserve">8601035637/860101001 - D0146 - АВТОНОМНОЕ УЧРЕЖДЕНИЕ ХАНТЫ-МАНСИЙСКОГО АВТОНОМНОГО ОКРУГА - ЮГРЫ "РЕГИОНАЛЬНЫЙ МОЛОДЕЖНЫЙ ЦЕНТР";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</si>
  <si>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850000.Р.83.1.05510001000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</si>
  <si>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</si>
  <si>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</si>
  <si>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</si>
  <si>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</si>
  <si>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</si>
  <si>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</si>
  <si>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</si>
  <si>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</t>
  </si>
  <si>
    <t xml:space="preserve">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</si>
  <si>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</si>
  <si>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</si>
  <si>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</si>
  <si>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>852101О.99.0.ББ29КУ72000</t>
  </si>
  <si>
    <t>23.01.08 Слесарь по ремонту строительных машин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</si>
  <si>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</si>
  <si>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</si>
  <si>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</si>
  <si>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</si>
  <si>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</si>
  <si>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t>
  </si>
  <si>
    <t>852101О.99.0.ББ28ЛК44000</t>
  </si>
  <si>
    <t>23.02.01 Организация перевозок и управление на транспорте (по видам)</t>
  </si>
  <si>
    <t xml:space="preserve">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</si>
  <si>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</si>
  <si>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</si>
  <si>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</si>
  <si>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 xml:space="preserve">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</si>
  <si>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</si>
  <si>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</si>
  <si>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</si>
  <si>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</si>
  <si>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</si>
  <si>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</si>
  <si>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</si>
  <si>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t>
  </si>
  <si>
    <t>852101О.99.0.ББ29РЖ72000</t>
  </si>
  <si>
    <t>852101О.99.0.ББ29СХ48002</t>
  </si>
  <si>
    <t>852101О.99.0.ББ28БЧ40000</t>
  </si>
  <si>
    <t>852101О.99.0.ББ28ЧЮ24002</t>
  </si>
  <si>
    <t>852101О.99.0.ББ28ШМ20002</t>
  </si>
  <si>
    <t>852101О.99.0.ББ28ШЮ32002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</si>
  <si>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t>
  </si>
  <si>
    <t>852101О.99.0.ББ28УР12000</t>
  </si>
  <si>
    <t>852201О.99.0.ББ32ДП24000</t>
  </si>
  <si>
    <t xml:space="preserve">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t>
  </si>
  <si>
    <t>852201О.99.0.ББ32АТ52000</t>
  </si>
  <si>
    <t>852201О.99.0.ББ32ВБ84000</t>
  </si>
  <si>
    <t>852202О.99.0.ББ36АГ84000</t>
  </si>
  <si>
    <t xml:space="preserve">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Приказ Министерство образования и науки Российской Федерации от 12.09.2013 № 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</t>
  </si>
  <si>
    <t>852301О.99.0.ББ50АВ16000</t>
  </si>
  <si>
    <t>02.06.01 Компьютерные и информационные науки</t>
  </si>
  <si>
    <t xml:space="preserve">- Министерства образования и науки РФ от 19.11.2013 № 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</si>
  <si>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t>
  </si>
  <si>
    <t>31.12.2999</t>
  </si>
  <si>
    <t xml:space="preserve">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</si>
  <si>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>№п/п</t>
  </si>
  <si>
    <t>Код бюджетной классификации</t>
  </si>
  <si>
    <t>Код по дополнительной классификации</t>
  </si>
  <si>
    <t>Показатели</t>
  </si>
  <si>
    <t>код главного распорядителя средств бюджета автономного округа</t>
  </si>
  <si>
    <t>раздела, подраздела</t>
  </si>
  <si>
    <t>целевой статьи</t>
  </si>
  <si>
    <t>вида расходов</t>
  </si>
  <si>
    <t>мероприятия</t>
  </si>
  <si>
    <t>типа средств</t>
  </si>
  <si>
    <t>стоимостная группа</t>
  </si>
  <si>
    <t>форма обучения</t>
  </si>
  <si>
    <t>категория потребителей</t>
  </si>
  <si>
    <t>000000</t>
  </si>
  <si>
    <t>010000</t>
  </si>
  <si>
    <t>00000</t>
  </si>
  <si>
    <t>Наименование показателя/Единица измерения объема государственных услуг (работ)</t>
  </si>
  <si>
    <t>Наименование показателя</t>
  </si>
  <si>
    <t>Нормативные затраты на оказание единицы государственной услуги (работы)</t>
  </si>
  <si>
    <t>Объем государственных услуг (работ) в натуральном выражении</t>
  </si>
  <si>
    <t>Объем бюджетных ассигнований на оказание государственной услуги (выполнение работы)</t>
  </si>
  <si>
    <t>Объем бюджетных ассигнований на уплату налогов</t>
  </si>
  <si>
    <t>Объем доходов от оказания платной деятельности при выполнении государственного задания</t>
  </si>
  <si>
    <t>Объем бюджетных ассигнований на финансовое обеспечение выполнения государственного задания</t>
  </si>
  <si>
    <t>Причины изменений показателей по гр. 4,5,7 (по итогу),8</t>
  </si>
  <si>
    <t>Утверждено</t>
  </si>
  <si>
    <t>Х</t>
  </si>
  <si>
    <t>Изменения (+,-)</t>
  </si>
  <si>
    <t>Проект</t>
  </si>
  <si>
    <t>Численность обучающихся (чел.)</t>
  </si>
  <si>
    <t>Число обучающихся (чел.)</t>
  </si>
  <si>
    <t>X</t>
  </si>
  <si>
    <t>Наименование государственного учреждения  БУ "Нижневартовский социально-гуманитарный колледж"</t>
  </si>
  <si>
    <t xml:space="preserve"> Реализация проектов и программ движения «Абилимпикс»
на территории Ханты-Мансийского автономного округа - Югры
</t>
  </si>
  <si>
    <t>9312;
932929000;
932919000;
8541;
8411;
9329;
9499</t>
  </si>
  <si>
    <t xml:space="preserve">01397 - Доля молодых людей в возрасте 14-30 лет, участвующих в инновационной, предпринимательской, добровольческой  деятельности, вовлеченных в реализуемые проекты и программы в сфере поддержки талантливой молодежи (Процент);
01395 - Количество подростков и молодежи, охваченных  мероприятиями (Человек);
</t>
  </si>
  <si>
    <t xml:space="preserve">Закон Дума Ханты-Мансийского автономного округа-Югры 27-оз от 30.04.2011 О реализации государственной молодежной политики в Ханты-Мансийском автономном округе - Югре  (статья 8, пункт 2);
</t>
  </si>
  <si>
    <t xml:space="preserve">Приказ Департамент образования и молодежной политики администрации города Лангепас 452 от 12.12.2017 Об утверждении услуг, выполняемых подведомственными учреждениями департамента образования и молодежной политики администрации города Лангепас ;
Постановление Администрация Советского района  6/НПА от 09.01.2018 О наделении полномочиями муниципальных учреждений Советского района по оказанию  муниципальных услуг (выполнению работ) ;
Постановление Администрация города Ханты-Мансийска  960 от 08.09.2016 Об утверждении стандартов качества выполнения муниципальных работ в сфере молодежной политики ;
Постановление Администрация города Урай 130 от 26.01.2018 Об утверждении Положения об организации и осуществлении мероприятий по работе с детьми и молодежью в городе Урай ;
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Приказ Управление образования и молодежной политики Администрации Октябрьского района 975-од от 13.12.2018 О утверждении перечня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 и работ, оказываемых и выполняемых государственными (муниципальными) учреждениями Октябрьского района ;
Постановление Администрация города Сургут 1402 от 26.02.2016 Об утверждении стандартов качества муниципальных работ в сфере "Молодежная политика" ;
Приказ Управление Физической культуры, спорта и молодежной политики Администрации города Ханты-Мансийска  83 от 07.12.2017 Об оказании муниципальной услуги, выполнении муниципальных работ в сфере молодежной политики ;
Постановление Администрация города Нижневартовска 1072 от 19.09.2011 Об утверждении отдельных стандартов качества выполнения муниципальных услуг, оказываемых муниципальным автономным учреждением города Нижневартовска «Молодежный центр» ;
</t>
  </si>
  <si>
    <t xml:space="preserve">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</t>
  </si>
  <si>
    <t>01.01.2022</t>
  </si>
  <si>
    <t xml:space="preserve">Закон Дума Ханты-Мансийского автономного округа-Югры 27-оз от 30.04.2011 О реализации государственной молодежной политики в Ханты-Мансийском автономном округе - Югре  (статья 12, 11, пункт 1, 6);
</t>
  </si>
  <si>
    <t xml:space="preserve">Постановление Администрация города Мегиона 1698 от 02.07.2015 Об утверждении административного регламента по предоставлению муниципальной услуги «Организация отдыха детей в каникулярное время в части предоставления детям, проживающим в Ханты-Мансийском автономном округе – Югре, путёвок в организации, обеспечивающие отдых и оздоровление детей ;
Постановление Администрация Советского района  6/НПА от 09.01.2018 О наделении полномочиями муниципальных учреждений Советского района по оказанию  муниципальных услуг (выполнению работ) ;
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Постановление Администрация города Югорска 1846 от 28.10.2009 О создании муниципального автономного учреждения  "Молодежная биржа труда "Гелиос" ;
Постановление Администрация города Урай 130 от 26.01.2018 Об утверждении Положения об организации и осуществлении мероприятий по работе с детьми и молодежью в городе Урай ;
Приказ Управление образования и молодежной политики Администрации Октябрьского района 975-од от 13.12.2018 О утверждении перечня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 и работ, оказываемых и выполняемых государственными (муниципальными) учреждениями Октябрьского района ;
Приказ Департамент образования Администрации города Ханты-Мансийска 10 от 12.01.2017 Об организации работы по организации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молодежи, и организации досуга детей, подростков и молодежи ;
Постановление Администрация города Сургут 1402 от 26.02.2016 Об утверждении стандартов качества муниципальных работ в сфере "Молодежная политика" ;
Постановление Администрация города Нижневартовска 1072 от 19.09.2011 Об утверждении отдельных стандартов качества выполнения муниципальных услуг, оказываемых муниципальным автономным учреждением города Нижневартовска «Молодежный центр» ;
</t>
  </si>
  <si>
    <t xml:space="preserve">Закон Дума Ханты-Мансийского автономного округа-Югры 27-оз от 30.04.2011 О реализации государственной молодежной политики в Ханты-Мансийском автономном округе - Югре  (статья 14, пункт 5);
</t>
  </si>
  <si>
    <t xml:space="preserve">Постановление Администрация города Югорска 1846 от 28.10.2009 О создании муниципального автономного учреждения  "Молодежная биржа труда "Гелиос" ;
Распоряжение Администрации Кондинского район 733-р от 11.12.2017 О наделении муниципального автономного учреждения «Районный цент молодежных Инициатив «Ориентир»» отдельными полномочиями ;
Приказ Администрация Октябрьского района 2-од от 09.01.2018 Об утверждении перечня муниципальных услуг и работ, оказываемых и выполняемых учреждениями, подведомственных отделу культуры и туризма администрации Октябрьского района ;
Постановление Администрация города Мегиона 1698 от 02.07.2015 Об утверждении административного регламента по предоставлению муниципальной услуги «Организация отдыха детей в каникулярное время в части предоставления детям, проживающим в Ханты-Мансийском автономном округе – Югре, путёвок в организации, обеспечивающие отдых и оздоровление детей ;
Постановление Администрация города Ханты-Мансийска  960 от 08.09.2016 Об утверждении стандартов качества выполнения муниципальных работ в сфере молодежной политики ;
Постановление Администрация Советского района  6/НПА от 09.01.2018 О наделении полномочиями муниципальных учреждений Советского района по оказанию  муниципальных услуг (выполнению работ) ;
Постановление Администрация города Урай 130 от 26.01.2018 Об утверждении Положения об организации и осуществлении мероприятий по работе с детьми и молодежью в городе Урай ;
Приказ Департамент образования и молодежной политики администрации города Лангепас 452 от 12.12.2017 Об утверждении услуг, выполняемых подведомственными учреждениями департамента образования и молодежной политики администрации города Лангепас ;
Приказ Управление Физической культуры, спорта и молодежной политики Администрации города Ханты-Мансийска  83 от 07.12.2017 Об оказании муниципальной услуги, выполнении муниципальных работ в сфере молодежной политики ;
Постановление Администрация города Сургут 1402 от 26.02.2016 Об утверждении стандартов качества муниципальных работ в сфере "Молодежная политика" ;
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Постановление Администрация сельского поселения Горноправдинска Ханты-Мансийского района 212 от 29.11.2011 Об утверждении Реестра муниципальных услуг сельского поселения Горноправдинск ;
Постановление  Администрация городского поселения Зеленоборск Советского района 204 от 06.12.2017 О наделении полномочиями муниципального бюджетного учреждения городского поселения Зеленоборск по оказанию муниципальных услуг (выполнению работ) ;
Приказ Комитет по физической культуре, спорту, туризму и молодежной политике Администрации города Нягани 130 от 08.12.2017 Об утверждении перечня муниципальных услуг (работ), оказываемых (выполняемых) муниципальными учреждениями, находящихся в ведомственной принадлежности Комитета по физической культуре, спорту, туризму и молодежной политике Администрации города Нягани, включаемым в региональный перечень ИС «Региональный электронный бюджет» ;
</t>
  </si>
  <si>
    <t xml:space="preserve">Приказ Комитет по физической культуре, спорту, туризму и молодежной политике Администрации города Нягани 130 от 08.12.2017 Об утверждении перечня муниципальных услуг (работ), оказываемых (выполняемых) муниципальными учреждениями, находящихся в ведомственной принадлежности Комитета по физической культуре, спорту, туризму и молодежной политике Администрации города Нягани, включаемым в региональный перечень ИС «Региональный электронный бюджет» ;
Постановление  Администрация городского поселения Зеленоборск Советского района 204 от 06.12.2017 О наделении полномочиями муниципального бюджетного учреждения городского поселения Зеленоборск по оказанию муниципальных услуг (выполнению работ) ;
Постановление Администрация сельского поселения Горноправдинска Ханты-Мансийского района 212 от 29.11.2011 Об утверждении Реестра муниципальных услуг сельского поселения Горноправдинск ;
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Постановление Администрация города Сургут 1402 от 26.02.2016 Об утверждении стандартов качества муниципальных работ в сфере "Молодежная политика" ;
Постановление Администрация города Ханты-Мансийска  960 от 08.09.2016 Об утверждении стандартов качества выполнения муниципальных работ в сфере молодежной политики ;
Приказ Управление Физической культуры, спорта и молодежной политики Администрации города Ханты-Мансийска  83 от 07.12.2017 Об оказании муниципальной услуги, выполнении муниципальных работ в сфере молодежной политики ;
Приказ Департамент образования и молодежной политики администрации города Лангепас 452 от 12.12.2017 Об утверждении услуг, выполняемых подведомственными учреждениями департамента образования и молодежной политики администрации города Лангепас ;
Постановление Администрация города Урай 130 от 26.01.2018 Об утверждении Положения об организации и осуществлении мероприятий по работе с детьми и молодежью в городе Урай ;
Постановление Администрация Советского района  6/НПА от 09.01.2018 О наделении полномочиями муниципальных учреждений Советского района по оказанию  муниципальных услуг (выполнению работ) ;
Постановление Администрация города Мегиона 1698 от 02.07.2015 Об утверждении административного регламента по предоставлению муниципальной услуги «Организация отдыха детей в каникулярное время в части предоставления детям, проживающим в Ханты-Мансийском автономном округе – Югре, путёвок в организации, обеспечивающие отдых и оздоровление детей ;
Приказ Администрация Октябрьского района 2-од от 09.01.2018 Об утверждении перечня муниципальных услуг и работ, оказываемых и выполняемых учреждениями, подведомственных отделу культуры и туризма администрации Октябрьского района ;
Распоряжение Администрации Кондинского район 733-р от 11.12.2017 О наделении муниципального автономного учреждения «Районный цент молодежных Инициатив «Ориентир»» отдельными полномочиями ;
Постановление Администрация города Югорска 1846 от 28.10.2009 О создании муниципального автономного учреждения  "Молодежная биржа труда "Гелиос" ;
</t>
  </si>
  <si>
    <t xml:space="preserve">Закон Дума Ханты-Мансийского автономного округа – Югры 4-оз от 31.01.2016 О регулировании отдельных отношений в сфере организации обеспечения питанием обучающихся в государственных образовательных организациях, частных профессиональных образовательных организациях, муниципальных общеобразовательных организациях, частных общеобразовательных организациях, расположенных в Ханты-Мансийском автономном округе – Югре  (статья 2, пункт 1.1, 2, 3);
</t>
  </si>
  <si>
    <t xml:space="preserve">Закон Дума Ханты-Мансийского автономного округа - Югры 86-оз от 26.06.2012 О регулировании отдельных вопросов в сфере охраны здоровья граждан в Ханты-Мансийском автономном окрге - Югре ;
Закон Дума Ханты-Мансийского автономного округа-Югры 147-оз от 26.12.2005 Об участии Ханты-Мансийского автономного округа - Югры в реализации на его территории государственной научно-технической политики  (статья 3, пункт 1, подпункт 2);
</t>
  </si>
  <si>
    <t xml:space="preserve">Закон Дума Ханты-Мансийского автономного округа - Югры 68-оз от 10.07.2013 Об образовании в Ханты-Мансийском автономном округе - Югре  (статья 3, пункт 2, подпункт 2, 3);
</t>
  </si>
  <si>
    <t xml:space="preserve">Закон Дума Ханты-Мансийского автономного округа - Югры 68-оз от 10.07.2013 Об образовании в Ханты-Мансийском автономном округе - Югре  (статья 3, пункт 2, подпункт 2, 2.5);
</t>
  </si>
  <si>
    <t xml:space="preserve">Приказ Управление образования Администрации города Урай 630 от 18.12.2017 О научно-методическом и информационно-технологическом обеспечении управления системой образования ;
</t>
  </si>
  <si>
    <t xml:space="preserve">Закон Дума Ханты-Мансийского автономного округа - Югры 68-оз от 10.07.2013 Об образовании в Ханты-Мансийском автономном округе - Югре  (статья 9, пункт 2);
</t>
  </si>
  <si>
    <t xml:space="preserve">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Постановление Администрация города Сургута 925 от 11.02.2016 Об утверждении стандарта качества муниципальных услуг (работ) в сфере образования, оказываемых (выполняемых) муниципальными образовательными учреждениями, подведомственными департаменту образования Администрации города ;
Приказ Управление образования и молодежной политики Администрации Октябрьского района 975-од от 13.12.2018 О утверждении перечня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 и работ, оказываемых и выполняемых государственными (муниципальными) учреждениями Октябрьского района ;
</t>
  </si>
  <si>
    <t xml:space="preserve">Постановление Администрация Белоярского района 872 от 22.08.2016 Об утверждении стандартов качества муниципальных услуг в сфере образования Белоярского района муниципальными учреждениями Белоярского района, подведомственными Комитету по образованию администрации Белоярского района ;
Постановление Администрация города Сургута 925 от 11.02.2016 Об утверждении стандарта качества муниципальных услуг (работ) в сфере образования, оказываемых (выполняемых) муниципальными образовательными учреждениями, подведомственными департаменту образования Администрации города ;
Постановление Администрация Березовского района 665 от 28.05.2015 Об утверждении административного регламента предоставления муниципальной услуги "Предоставление информации об организации общедоступного бесплатного дошкольного, начального общего, среднего общего образования, а также дополнительного  образования в образовательных организациях расположенных на территории Березовского района" ;
</t>
  </si>
  <si>
    <t xml:space="preserve">Постановление Администрация Березовского района 665 от 28.05.2015 Об утверждении административного регламента предоставления муниципальной услуги "Предоставление информации об организации общедоступного бесплатного дошкольного, начального общего, среднего общего образования, а также дополнительного  образования в образовательных организациях расположенных на территории Березовского района" ;
Постановление Администрация города Сургута 925 от 11.02.2016 Об утверждении стандарта качества муниципальных услуг (работ) в сфере образования, оказываемых (выполняемых) муниципальными образовательными учреждениями, подведомственными департаменту образования Администрации города ;
Постановление Администрация Белоярского района 872 от 22.08.2016 Об утверждении стандартов качества муниципальных услуг в сфере образования Белоярского района муниципальными учреждениями Белоярского района, подведомственными Комитету по образованию администрации Белоярского района ;
</t>
  </si>
  <si>
    <t xml:space="preserve">Постановление Администрация города Сургута 925 от 11.02.2016 Об утверждении стандарта качества муниципальных услуг (работ) в сфере образования, оказываемых (выполняемых) муниципальными образовательными учреждениями, подведомственными департаменту образования Администрации города ;
</t>
  </si>
  <si>
    <t xml:space="preserve">Постановление Правительство Ханты-Мансийского автономного округа - Югры 131-п от 01.06.2010 О мероприятиях по реализации государственного плана подготовки управленческих кадров для организаций народного хозяйства Российской Федерации в 2007/08 - 2017/18 учебных годах в Ханты-Мансийском автономном округе - Югре ;
Закон Дума Ханты-Мансийского автономного округа - Югры 229-оз от 16.12.2010 О поддержке региональных социально ориентированных некоммерческих организаций, осуществляющих деятельность в Ханты-Мансийском автономном округе - Югре ;
Закон Дума Ханты-Мансийского автономного округа - Югры 68-оз от 10.07.2013 Об образовании в Ханты-Мансийском автономном округе - Югре ;
</t>
  </si>
  <si>
    <t>8523;
8542;
852311;
8541;
854;
932919000</t>
  </si>
  <si>
    <t xml:space="preserve">01069 - Количество отчетов (Единица);
01178 - Количество мероприятий  (Штука);
00901 - Число детей (Человек);
01200 - Количество сертификатов (Штука);
00873 - Количество мероприятий (Единица);
</t>
  </si>
  <si>
    <t xml:space="preserve">Закон Дума Ханты-Мансийского автономного округа - Югры 68-оз от 10.07.2013 Об образовании в Ханты-Мансийском автономном округе - Югре ;
Закон Дума Ханты-Мансийского автономного округа - Югры 229-оз от 16.12.2010 О поддержке региональных социально ориентированных некоммерческих организаций, осуществляющих деятельность в Ханты-Мансийском автономном округе - Югре ;
Постановление Правительство Ханты-Мансийского автономного округа - Югры 131-п от 01.06.2010 О мероприятиях по реализации государственного плана подготовки управленческих кадров для организаций народного хозяйства Российской Федерации в 2007/08 - 2017/18 учебных годах в Ханты-Мансийском автономном округе - Югре 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</si>
  <si>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8601035637/860101001 - D0146 - АВТОНОМНОЕ УЧРЕЖДЕНИЕ ХАНТЫ-МАНСИЙСКОГО АВТОНОМНОГО ОКРУГА - ЮГРЫ "РЕГИОНАЛЬНЫЙ МОЛОДЕЖНЫЙ ЦЕНТР";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8601035637/860101001 - D0146 - АВТОНОМНОЕ УЧРЕЖДЕНИЕ ХАНТЫ-МАНСИЙСКОГО АВТОНОМНОГО ОКРУГА - ЮГРЫ "РЕГИОНАЛЬНЫЙ МОЛОДЕЖНЫЙ ЦЕНТР";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8601035637/860101001 - D0146 - АВТОНОМНОЕ УЧРЕЖДЕНИЕ ХАНТЫ-МАНСИЙСКОГО АВТОНОМНОГО ОКРУГА - ЮГРЫ "РЕГИОНАЛЬНЫЙ МОЛОДЕЖНЫЙ ЦЕНТР";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8601035637/860101001 - D0146 - АВТОНОМНОЕ УЧРЕЖДЕНИЕ ХАНТЫ-МАНСИЙСКОГО АВТОНОМНОГО ОКРУГА - ЮГРЫ "РЕГИОНАЛЬНЫЙ МОЛОДЕЖНЫЙ ЦЕНТР";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</t>
  </si>
  <si>
    <t>16.11.2021</t>
  </si>
  <si>
    <t>01.01.2099</t>
  </si>
  <si>
    <t xml:space="preserve">2 - Бюджетное;
1 - Казенное;
3 - Автономное;
</t>
  </si>
  <si>
    <t>851300О.99.0.ББ16АА02000</t>
  </si>
  <si>
    <t>ББ16</t>
  </si>
  <si>
    <t xml:space="preserve">002 - Число экзаменационных работ (Единица);
</t>
  </si>
  <si>
    <t xml:space="preserve">Приказ Министерство образования и науки Российской Федерации от 26.12.2013 №1400 Об утверждении порядка проведения государственной итоговой аттестации по образовательным программам среднего общего образования;
Приказ Министерство образования и науки Российской Федерации от 26.12.2013 №1394 Об утверждении Порядка проведения государственной итоговой аттестации по образовательным программам основного общего образования;
Федеральный закон Государственная Дума РФ от 29.12.2012 №273-ФЗ Об образовании в Российской Федерации;
</t>
  </si>
  <si>
    <t xml:space="preserve">3 - Автономное;
1 - Казенное;
2 - Бюджетное;
</t>
  </si>
  <si>
    <t>852101О.99.0.ББ28МЧ72000</t>
  </si>
  <si>
    <t>852101О.99.0.ББ28ОН80000</t>
  </si>
  <si>
    <t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t>
  </si>
  <si>
    <t>852101О.99.0.ББ28ОП96000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</si>
  <si>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t>
  </si>
  <si>
    <t xml:space="preserve">субъект Российской Федерации;
Муниципальное образование;
Российская Федерация;
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</si>
  <si>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</si>
  <si>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852101О.99.0.ББ28ТИ00000</t>
  </si>
  <si>
    <t>852101О.99.0.ББ28УН64000</t>
  </si>
  <si>
    <t>852101О.99.0.ББ28ЦЭ68002</t>
  </si>
  <si>
    <t xml:space="preserve">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</si>
  <si>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</si>
  <si>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</si>
  <si>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</si>
  <si>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>852201О.99.0.ББ32АБ68000</t>
  </si>
  <si>
    <t xml:space="preserve">Приказ Минобрнауки России от 12.09.2013 № 1061 Об утверждении перечней специальностей и направлений подготовки высшего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t>
  </si>
  <si>
    <t>852201О.99.0.ББ32АЩ72000</t>
  </si>
  <si>
    <t>852201О.99.0.ББ32БВ48000</t>
  </si>
  <si>
    <t xml:space="preserve">3 - Автономное;
2 - Бюджетное;
1 - Казенное;
</t>
  </si>
  <si>
    <t>852201О.99.0.ББ32ГЮ16000</t>
  </si>
  <si>
    <t>39.03.02 Социальная работа</t>
  </si>
  <si>
    <t>852201О.99.0.ББ32ГЯ12000</t>
  </si>
  <si>
    <t xml:space="preserve">1 - Казенное;
2 - Бюджетное;
3 - Автономное;
</t>
  </si>
  <si>
    <t>852203О.99.0.ББ40АЛ08000</t>
  </si>
  <si>
    <t>04.04.01 Химия</t>
  </si>
  <si>
    <t xml:space="preserve">Федеральный закон Государственная Дума РФ от 29.12.2012 № 273-ФЗ Об образовании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 от 06.10.2003 № 131-ФЗ Об общих принципах организации местного самоуправления в Российской Федерации;
Приказ Министерство образования и науки Российской Федерации от 12.09.2013 № 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 1061 Об утверждении перечней специальностей и направлений подготовки высшего образования;
</t>
  </si>
  <si>
    <t>852203О.99.0.ББ40БЛ40000</t>
  </si>
  <si>
    <t>852203О.99.0.ББ40ГЧ08000</t>
  </si>
  <si>
    <t>852203О.99.0.ББ40ДВ48000</t>
  </si>
  <si>
    <t>39.04.02 Социальная работа</t>
  </si>
  <si>
    <t>852301О.99.0.ББ50ВЖ88000</t>
  </si>
  <si>
    <t>804200О.99.0.ББ52АЕ05000</t>
  </si>
  <si>
    <t>Очная с применением дистанционных образовательных технологий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</si>
  <si>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29.08.2013 №1008 Об утверждении Порядка организации и осуществления образовательной деятельности по дополнительным общеобразовательным программам;
</t>
  </si>
  <si>
    <t>804200О.99.0.ББ52АЖ01000</t>
  </si>
  <si>
    <t xml:space="preserve">Приказ Министерство образования и науки РФ от 29.08.2013 № 1008 Об утверждении Порядка организации и осуществления образовательной деятельности по дополнительным общеобразовательным программам;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t>
  </si>
  <si>
    <t>2025 год (1-й год планового периода)</t>
  </si>
  <si>
    <t>науки Ханты-Мансийского</t>
  </si>
  <si>
    <t>и науки Ханты-Мансийского автономного округа - Югры</t>
  </si>
  <si>
    <t>Департамент образования и науки Ханты-Мансийского автономного округа -Югры</t>
  </si>
  <si>
    <t>Наименование государственной услуги, работы, описание работы</t>
  </si>
  <si>
    <t>Показатель объема государственной услуги, работы</t>
  </si>
  <si>
    <t xml:space="preserve">1 квартал </t>
  </si>
  <si>
    <t>1 полугодие</t>
  </si>
  <si>
    <t>9 месяцев</t>
  </si>
  <si>
    <t>12 месяцев</t>
  </si>
  <si>
    <t>По государственным услугам "Реализация образовательных программ среднего профессионального образования - программ подготовки квалифицированных рабочих, служащих", "Реализация образовательных программ среднего профессионального образования - программ подготовки специалистов среднего звена" показатель объема устанавливается на финансовый год в соответствии с Методикой определения (расчета) плановых значений показателей, характеризующих объемы государственных услуг по реализации образовательных программ высшего и среднего профессионального образования, и фактических значений объема оказанных государственных услуг для подготовки отчета о выполнении государственного задания, утвержденной приказом Департамента образования и науки Ханты-Мансийского автономного округа - Югры и в отчетах за 1 квартал, 1 полугодие, 9 месяцев, предварительном (ожидаемое исполнение за год), годовом в графе "утверждено в государственном задании на отчетную дату" принимается равным плановому значению на год.</t>
  </si>
  <si>
    <t>По государственной услуге "Предоставление питания" показатель объема устанавливается на финансовый год в соответствии с Методикой определения (расчета) значений показателей, характеризующих объемы государственных услуг по реализации основных общеобразовательных программ среднего общего образования, содержанию детей, предоставлению питания, утвержденной приказом Департамента образования и науки Ханты-Мансийского автономного округа - Югры и в отчетах за 1 квартал, 1 полугодие, 9 месяцев, предварительном (ожидаемое исполнение за год), годовом в графе "утверждено в государственном задании на отчетную дату" принимается равным плановому значению на год.</t>
  </si>
  <si>
    <t>было</t>
  </si>
  <si>
    <t>852100О.99.0.БО84СХ72000</t>
  </si>
  <si>
    <t>БО84</t>
  </si>
  <si>
    <t>43.02.16 Туризм и гостеприимство</t>
  </si>
  <si>
    <t xml:space="preserve">003 - Численность обучающихся (Человек);
</t>
  </si>
  <si>
    <t xml:space="preserve">сельское поселение;
субъект Российской Федерации;
городское поселение;
городской округ;
муниципальный район;
город федерального значения;
Российская Федерация;
</t>
  </si>
  <si>
    <t xml:space="preserve">Приказ Министерство просвещения Российской Федерации от 17.05.2022 № 336 Об утверждении перечней профессий и специальностей среднего профессионального образования приложения1-2;
Федеральный закон Государственная Дума от 29.12.2012 № 273-ФЗ Об образовании в Российской Федерации статья 68;
</t>
  </si>
  <si>
    <t>15.12.2022</t>
  </si>
  <si>
    <t>852300.Р.86.1.05620002005</t>
  </si>
  <si>
    <t>01.01.2024</t>
  </si>
  <si>
    <t>31.12.2026</t>
  </si>
  <si>
    <t>на 2024 год и на плановый период 2025 и 2026 годов</t>
  </si>
  <si>
    <t xml:space="preserve">2024 год
(очередной финансовый год)
</t>
  </si>
  <si>
    <t xml:space="preserve">2025 год
(1-й год планового периода)
</t>
  </si>
  <si>
    <t xml:space="preserve">2026 год
(2-й год планового периода)
</t>
  </si>
  <si>
    <t>Федеральный закон от 21.12.2021 N 414-ФЗ "Об общих принципах организации публичной власти в субъектах Российской Федерации"</t>
  </si>
  <si>
    <t>за 1 квартал, 1 полугодие, 9 месяцев, предварительный (ожидаемое исполнение за год), 
годовой (по утвержденной форме)</t>
  </si>
  <si>
    <t>11 апреля 2024 года (за 1 квартал), 11 июля 2024 года (за 1-е полугодие), 
11 октября 2024 года (за 9 месяцев), 20 января 2025 года (годовой)</t>
  </si>
  <si>
    <t>2 декабря 2024 года</t>
  </si>
  <si>
    <t>Количество дето-дней питания по государственной услуге "Предоставление питания" в 2024 году  - 31732,  допустимое (возможное) отклонение дето-дней питания -  1586 (5%), в 2025-2026 годы - 31732 (ежегодно), допустимое (возможное) отклонение дето-дней питания - 1586 (5%).</t>
  </si>
  <si>
    <t>Уведомление № от декабря 20__ г.</t>
  </si>
  <si>
    <t>2024 год (очередной финансовый год)</t>
  </si>
  <si>
    <t>2026 год (1-й год планового периода)</t>
  </si>
  <si>
    <t>ГЗ без налога 2024</t>
  </si>
  <si>
    <t>налог 2024</t>
  </si>
  <si>
    <t>Итого 2024</t>
  </si>
  <si>
    <t>ГЗ без налога 2025</t>
  </si>
  <si>
    <t>налог 2025</t>
  </si>
  <si>
    <t>Итого 2025</t>
  </si>
  <si>
    <t>ГЗ без налога 2026</t>
  </si>
  <si>
    <t>налог 2026</t>
  </si>
  <si>
    <t>Итого 2026</t>
  </si>
  <si>
    <t>0241100590</t>
  </si>
  <si>
    <t>0241171120</t>
  </si>
  <si>
    <t>0709</t>
  </si>
  <si>
    <t>852100О.99.0.БО84ТЗ84000</t>
  </si>
  <si>
    <t>Информация об изменении объема субсидии на выполнение государственного задания БУ "Нижневартовский социально-гуманитарный колледж" в 2024 году</t>
  </si>
  <si>
    <t>В связи с внесением изменений в контрольные цифры приема граждан на обучение по программам среднего профессионального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</si>
</sst>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00_р_._-;\-* #,##0.0000_р_._-;_-* &quot;-&quot;??_р_._-;_-@_-"/>
    <numFmt numFmtId="168" formatCode="#,##0.00_ ;\-#,##0.00\ "/>
    <numFmt numFmtId="169" formatCode="#,##0.0"/>
    <numFmt numFmtId="170" formatCode="0.0"/>
    <numFmt numFmtId="171" formatCode="#,##0.000"/>
    <numFmt numFmtId="172" formatCode="_-* #,##0.00&quot;р.&quot;_-;\-* #,##0.00&quot;р.&quot;_-;_-* &quot;-&quot;??&quot;р.&quot;_-;_-@_-"/>
    <numFmt numFmtId="173" formatCode="_-* #,##0_р_._-;\-* #,##0_р_._-;_-* &quot;-&quot;_р_._-;_-@_-"/>
    <numFmt numFmtId="174" formatCode="0.000"/>
    <numFmt numFmtId="175" formatCode="_-* #,##0.00000_р_._-;\-* #,##0.00000_р_._-;_-* &quot;-&quot;??_р_._-;_-@_-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1"/>
      <color indexed="55"/>
      <name val="Calibri"/>
      <family val="2"/>
      <charset val="1"/>
    </font>
    <font>
      <sz val="11"/>
      <color indexed="55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u/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u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Arial"/>
      <family val="2"/>
      <charset val="1"/>
    </font>
    <font>
      <b/>
      <sz val="1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1"/>
      <color indexed="12"/>
      <name val="Calibri"/>
      <family val="2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  <font>
      <i/>
      <sz val="11"/>
      <color rgb="FF7F7F7F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1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EF4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92D05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3">
    <xf numFmtId="0" fontId="0" fillId="0" borderId="0"/>
    <xf numFmtId="0" fontId="1" fillId="0" borderId="0"/>
    <xf numFmtId="0" fontId="3" fillId="3" borderId="0" applyBorder="0" applyProtection="0"/>
    <xf numFmtId="0" fontId="1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7" fillId="0" borderId="0"/>
    <xf numFmtId="0" fontId="14" fillId="0" borderId="0"/>
    <xf numFmtId="0" fontId="18" fillId="0" borderId="0"/>
    <xf numFmtId="0" fontId="7" fillId="0" borderId="0"/>
    <xf numFmtId="0" fontId="14" fillId="0" borderId="0"/>
    <xf numFmtId="0" fontId="14" fillId="0" borderId="0"/>
    <xf numFmtId="0" fontId="24" fillId="0" borderId="0"/>
    <xf numFmtId="0" fontId="3" fillId="0" borderId="0"/>
    <xf numFmtId="0" fontId="29" fillId="0" borderId="0"/>
    <xf numFmtId="0" fontId="29" fillId="0" borderId="0"/>
    <xf numFmtId="0" fontId="30" fillId="0" borderId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9" borderId="0" applyNumberFormat="0" applyBorder="0" applyAlignment="0" applyProtection="0"/>
    <xf numFmtId="0" fontId="31" fillId="5" borderId="0" applyNumberFormat="0" applyBorder="0" applyAlignment="0" applyProtection="0"/>
    <xf numFmtId="0" fontId="31" fillId="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11" borderId="0" applyNumberFormat="0" applyBorder="0" applyAlignment="0" applyProtection="0"/>
    <xf numFmtId="0" fontId="31" fillId="7" borderId="0" applyNumberFormat="0" applyBorder="0" applyAlignment="0" applyProtection="0"/>
    <xf numFmtId="0" fontId="31" fillId="1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5" borderId="0" applyNumberFormat="0" applyBorder="0" applyAlignment="0" applyProtection="0"/>
    <xf numFmtId="0" fontId="31" fillId="9" borderId="0" applyNumberFormat="0" applyBorder="0" applyAlignment="0" applyProtection="0"/>
    <xf numFmtId="0" fontId="31" fillId="5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0" borderId="0" applyNumberFormat="0" applyBorder="0" applyAlignment="0" applyProtection="0"/>
    <xf numFmtId="0" fontId="31" fillId="14" borderId="0" applyNumberFormat="0" applyBorder="0" applyAlignment="0" applyProtection="0"/>
    <xf numFmtId="0" fontId="31" fillId="10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7" borderId="0" applyNumberFormat="0" applyBorder="0" applyAlignment="0" applyProtection="0"/>
    <xf numFmtId="0" fontId="31" fillId="15" borderId="0" applyNumberFormat="0" applyBorder="0" applyAlignment="0" applyProtection="0"/>
    <xf numFmtId="0" fontId="31" fillId="17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8" borderId="0" applyNumberFormat="0" applyBorder="0" applyAlignment="0" applyProtection="0"/>
    <xf numFmtId="0" fontId="31" fillId="18" borderId="0" applyNumberFormat="0" applyBorder="0" applyAlignment="0" applyProtection="0"/>
    <xf numFmtId="0" fontId="31" fillId="8" borderId="0" applyNumberFormat="0" applyBorder="0" applyAlignment="0" applyProtection="0"/>
    <xf numFmtId="0" fontId="31" fillId="1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8" borderId="0" applyNumberFormat="0" applyBorder="0" applyAlignment="0" applyProtection="0"/>
    <xf numFmtId="0" fontId="31" fillId="16" borderId="0" applyNumberFormat="0" applyBorder="0" applyAlignment="0" applyProtection="0"/>
    <xf numFmtId="0" fontId="31" fillId="18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19" borderId="0" applyNumberFormat="0" applyBorder="0" applyAlignment="0" applyProtection="0"/>
    <xf numFmtId="0" fontId="32" fillId="13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4" borderId="0" applyNumberFormat="0" applyBorder="0" applyAlignment="0" applyProtection="0"/>
    <xf numFmtId="0" fontId="32" fillId="10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7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20" borderId="0" applyNumberFormat="0" applyBorder="0" applyAlignment="0" applyProtection="0"/>
    <xf numFmtId="0" fontId="32" fillId="18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3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6" borderId="0" applyNumberFormat="0" applyBorder="0" applyAlignment="0" applyProtection="0"/>
    <xf numFmtId="0" fontId="33" fillId="6" borderId="0" applyNumberFormat="0" applyBorder="0" applyAlignment="0" applyProtection="0"/>
    <xf numFmtId="0" fontId="34" fillId="17" borderId="16" applyNumberFormat="0" applyAlignment="0" applyProtection="0"/>
    <xf numFmtId="0" fontId="34" fillId="17" borderId="16" applyNumberFormat="0" applyAlignment="0" applyProtection="0"/>
    <xf numFmtId="0" fontId="35" fillId="27" borderId="17" applyNumberFormat="0" applyAlignment="0" applyProtection="0"/>
    <xf numFmtId="0" fontId="36" fillId="0" borderId="0" applyNumberFormat="0" applyFill="0" applyBorder="0" applyAlignment="0" applyProtection="0"/>
    <xf numFmtId="0" fontId="37" fillId="7" borderId="0" applyNumberFormat="0" applyBorder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0" borderId="21" applyNumberFormat="0" applyFill="0" applyAlignment="0" applyProtection="0"/>
    <xf numFmtId="0" fontId="43" fillId="18" borderId="0" applyNumberFormat="0" applyBorder="0" applyAlignment="0" applyProtection="0"/>
    <xf numFmtId="0" fontId="31" fillId="12" borderId="22" applyNumberFormat="0" applyFont="0" applyAlignment="0" applyProtection="0"/>
    <xf numFmtId="0" fontId="31" fillId="12" borderId="22" applyNumberFormat="0" applyFont="0" applyAlignment="0" applyProtection="0"/>
    <xf numFmtId="0" fontId="31" fillId="12" borderId="22" applyNumberFormat="0" applyFont="0" applyAlignment="0" applyProtection="0"/>
    <xf numFmtId="0" fontId="31" fillId="12" borderId="22" applyNumberFormat="0" applyFont="0" applyAlignment="0" applyProtection="0"/>
    <xf numFmtId="0" fontId="44" fillId="17" borderId="23" applyNumberFormat="0" applyAlignment="0" applyProtection="0"/>
    <xf numFmtId="0" fontId="44" fillId="17" borderId="23" applyNumberFormat="0" applyAlignment="0" applyProtection="0"/>
    <xf numFmtId="0" fontId="45" fillId="0" borderId="0">
      <alignment horizontal="center" vertical="top"/>
    </xf>
    <xf numFmtId="0" fontId="45" fillId="0" borderId="0">
      <alignment horizontal="center" vertical="top"/>
    </xf>
    <xf numFmtId="0" fontId="45" fillId="0" borderId="0">
      <alignment horizontal="center" vertical="top"/>
    </xf>
    <xf numFmtId="0" fontId="45" fillId="0" borderId="0">
      <alignment horizontal="center" vertical="center"/>
    </xf>
    <xf numFmtId="0" fontId="45" fillId="0" borderId="0">
      <alignment horizontal="center" vertical="center"/>
    </xf>
    <xf numFmtId="0" fontId="46" fillId="0" borderId="0">
      <alignment horizontal="left" vertical="top"/>
    </xf>
    <xf numFmtId="0" fontId="46" fillId="0" borderId="0">
      <alignment horizontal="left" vertical="top"/>
    </xf>
    <xf numFmtId="0" fontId="47" fillId="0" borderId="0">
      <alignment horizontal="center" vertical="top"/>
    </xf>
    <xf numFmtId="0" fontId="46" fillId="0" borderId="0">
      <alignment horizontal="right" vertical="top"/>
    </xf>
    <xf numFmtId="0" fontId="46" fillId="0" borderId="0">
      <alignment horizontal="right" vertical="top"/>
    </xf>
    <xf numFmtId="0" fontId="46" fillId="0" borderId="0">
      <alignment horizontal="right" vertical="top"/>
    </xf>
    <xf numFmtId="0" fontId="46" fillId="0" borderId="0">
      <alignment horizontal="right" vertical="top"/>
    </xf>
    <xf numFmtId="0" fontId="47" fillId="0" borderId="0">
      <alignment horizontal="right" vertical="top"/>
    </xf>
    <xf numFmtId="0" fontId="47" fillId="0" borderId="0">
      <alignment horizontal="right" vertical="top"/>
    </xf>
    <xf numFmtId="0" fontId="48" fillId="0" borderId="0" applyNumberFormat="0" applyFill="0" applyBorder="0" applyAlignment="0" applyProtection="0"/>
    <xf numFmtId="0" fontId="49" fillId="0" borderId="24" applyNumberFormat="0" applyFill="0" applyAlignment="0" applyProtection="0"/>
    <xf numFmtId="0" fontId="49" fillId="0" borderId="24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2" fillId="21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5" borderId="0" applyNumberFormat="0" applyBorder="0" applyAlignment="0" applyProtection="0"/>
    <xf numFmtId="0" fontId="32" fillId="27" borderId="0" applyNumberFormat="0" applyBorder="0" applyAlignment="0" applyProtection="0"/>
    <xf numFmtId="0" fontId="32" fillId="23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1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4" fillId="17" borderId="23" applyNumberFormat="0" applyAlignment="0" applyProtection="0"/>
    <xf numFmtId="0" fontId="44" fillId="17" borderId="23" applyNumberFormat="0" applyAlignment="0" applyProtection="0"/>
    <xf numFmtId="0" fontId="34" fillId="17" borderId="16" applyNumberFormat="0" applyAlignment="0" applyProtection="0"/>
    <xf numFmtId="0" fontId="34" fillId="17" borderId="16" applyNumberFormat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52" fillId="0" borderId="25" applyNumberFormat="0" applyFill="0" applyAlignment="0" applyProtection="0"/>
    <xf numFmtId="0" fontId="38" fillId="0" borderId="18" applyNumberFormat="0" applyFill="0" applyAlignment="0" applyProtection="0"/>
    <xf numFmtId="0" fontId="53" fillId="0" borderId="26" applyNumberFormat="0" applyFill="0" applyAlignment="0" applyProtection="0"/>
    <xf numFmtId="0" fontId="39" fillId="0" borderId="19" applyNumberFormat="0" applyFill="0" applyAlignment="0" applyProtection="0"/>
    <xf numFmtId="0" fontId="54" fillId="0" borderId="27" applyNumberFormat="0" applyFill="0" applyAlignment="0" applyProtection="0"/>
    <xf numFmtId="0" fontId="40" fillId="0" borderId="20" applyNumberFormat="0" applyFill="0" applyAlignment="0" applyProtection="0"/>
    <xf numFmtId="0" fontId="5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9" fillId="0" borderId="28" applyNumberFormat="0" applyFill="0" applyAlignment="0" applyProtection="0"/>
    <xf numFmtId="0" fontId="49" fillId="0" borderId="28" applyNumberFormat="0" applyFill="0" applyAlignment="0" applyProtection="0"/>
    <xf numFmtId="0" fontId="49" fillId="0" borderId="24" applyNumberFormat="0" applyFill="0" applyAlignment="0" applyProtection="0"/>
    <xf numFmtId="0" fontId="49" fillId="0" borderId="24" applyNumberFormat="0" applyFill="0" applyAlignment="0" applyProtection="0"/>
    <xf numFmtId="0" fontId="35" fillId="27" borderId="17" applyNumberFormat="0" applyAlignment="0" applyProtection="0"/>
    <xf numFmtId="0" fontId="5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7" fillId="0" borderId="0"/>
    <xf numFmtId="0" fontId="56" fillId="0" borderId="0"/>
    <xf numFmtId="0" fontId="6" fillId="0" borderId="0"/>
    <xf numFmtId="0" fontId="14" fillId="0" borderId="0"/>
    <xf numFmtId="0" fontId="14" fillId="0" borderId="0"/>
    <xf numFmtId="0" fontId="56" fillId="0" borderId="0"/>
    <xf numFmtId="0" fontId="58" fillId="0" borderId="0"/>
    <xf numFmtId="0" fontId="1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56" fillId="0" borderId="0"/>
    <xf numFmtId="0" fontId="31" fillId="0" borderId="0"/>
    <xf numFmtId="0" fontId="56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33" fillId="6" borderId="0" applyNumberFormat="0" applyBorder="0" applyAlignment="0" applyProtection="0"/>
    <xf numFmtId="0" fontId="36" fillId="0" borderId="0" applyNumberFormat="0" applyFill="0" applyBorder="0" applyAlignment="0" applyProtection="0"/>
    <xf numFmtId="0" fontId="31" fillId="12" borderId="22" applyNumberFormat="0" applyFont="0" applyAlignment="0" applyProtection="0"/>
    <xf numFmtId="0" fontId="31" fillId="12" borderId="22" applyNumberFormat="0" applyFont="0" applyAlignment="0" applyProtection="0"/>
    <xf numFmtId="0" fontId="31" fillId="12" borderId="22" applyNumberFormat="0" applyFont="0" applyAlignment="0" applyProtection="0"/>
    <xf numFmtId="0" fontId="31" fillId="12" borderId="22" applyNumberFormat="0" applyFont="0" applyAlignment="0" applyProtection="0"/>
    <xf numFmtId="0" fontId="56" fillId="12" borderId="22" applyNumberFormat="0" applyFont="0" applyAlignment="0" applyProtection="0"/>
    <xf numFmtId="0" fontId="56" fillId="12" borderId="22" applyNumberFormat="0" applyFont="0" applyAlignment="0" applyProtection="0"/>
    <xf numFmtId="9" fontId="31" fillId="0" borderId="0" applyFont="0" applyFill="0" applyBorder="0" applyAlignment="0" applyProtection="0"/>
    <xf numFmtId="0" fontId="42" fillId="0" borderId="21" applyNumberFormat="0" applyFill="0" applyAlignment="0" applyProtection="0"/>
    <xf numFmtId="0" fontId="29" fillId="0" borderId="0"/>
    <xf numFmtId="0" fontId="50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7" fillId="7" borderId="0" applyNumberFormat="0" applyBorder="0" applyAlignment="0" applyProtection="0"/>
    <xf numFmtId="0" fontId="60" fillId="0" borderId="0" applyNumberFormat="0" applyFill="0" applyBorder="0" applyAlignment="0" applyProtection="0"/>
    <xf numFmtId="0" fontId="14" fillId="0" borderId="0"/>
    <xf numFmtId="0" fontId="14" fillId="0" borderId="0"/>
    <xf numFmtId="0" fontId="34" fillId="17" borderId="39" applyNumberFormat="0" applyAlignment="0" applyProtection="0"/>
    <xf numFmtId="0" fontId="41" fillId="10" borderId="39" applyNumberFormat="0" applyAlignment="0" applyProtection="0"/>
    <xf numFmtId="0" fontId="31" fillId="12" borderId="40" applyNumberFormat="0" applyFont="0" applyAlignment="0" applyProtection="0"/>
    <xf numFmtId="0" fontId="31" fillId="12" borderId="40" applyNumberFormat="0" applyFont="0" applyAlignment="0" applyProtection="0"/>
    <xf numFmtId="0" fontId="44" fillId="17" borderId="41" applyNumberFormat="0" applyAlignment="0" applyProtection="0"/>
    <xf numFmtId="0" fontId="49" fillId="0" borderId="42" applyNumberFormat="0" applyFill="0" applyAlignment="0" applyProtection="0"/>
    <xf numFmtId="0" fontId="41" fillId="10" borderId="39" applyNumberFormat="0" applyAlignment="0" applyProtection="0"/>
    <xf numFmtId="0" fontId="44" fillId="17" borderId="41" applyNumberFormat="0" applyAlignment="0" applyProtection="0"/>
    <xf numFmtId="0" fontId="34" fillId="17" borderId="39" applyNumberFormat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9" fillId="0" borderId="43" applyNumberFormat="0" applyFill="0" applyAlignment="0" applyProtection="0"/>
    <xf numFmtId="0" fontId="4" fillId="0" borderId="0"/>
    <xf numFmtId="0" fontId="1" fillId="0" borderId="0"/>
    <xf numFmtId="0" fontId="1" fillId="0" borderId="0"/>
    <xf numFmtId="0" fontId="56" fillId="0" borderId="0"/>
    <xf numFmtId="0" fontId="31" fillId="0" borderId="0"/>
    <xf numFmtId="0" fontId="1" fillId="0" borderId="0"/>
    <xf numFmtId="0" fontId="14" fillId="0" borderId="0"/>
    <xf numFmtId="0" fontId="59" fillId="0" borderId="0"/>
    <xf numFmtId="0" fontId="56" fillId="0" borderId="0"/>
    <xf numFmtId="0" fontId="56" fillId="0" borderId="0"/>
    <xf numFmtId="0" fontId="66" fillId="0" borderId="0"/>
    <xf numFmtId="0" fontId="67" fillId="0" borderId="0"/>
    <xf numFmtId="0" fontId="18" fillId="0" borderId="0"/>
    <xf numFmtId="0" fontId="1" fillId="0" borderId="0"/>
    <xf numFmtId="0" fontId="1" fillId="0" borderId="0"/>
    <xf numFmtId="0" fontId="57" fillId="0" borderId="0"/>
    <xf numFmtId="0" fontId="31" fillId="12" borderId="40" applyNumberFormat="0" applyFont="0" applyAlignment="0" applyProtection="0"/>
    <xf numFmtId="0" fontId="31" fillId="12" borderId="40" applyNumberFormat="0" applyFont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68" fillId="0" borderId="0"/>
    <xf numFmtId="0" fontId="56" fillId="0" borderId="0"/>
    <xf numFmtId="0" fontId="44" fillId="17" borderId="41" applyNumberFormat="0" applyAlignment="0" applyProtection="0"/>
    <xf numFmtId="0" fontId="49" fillId="0" borderId="42" applyNumberFormat="0" applyFill="0" applyAlignment="0" applyProtection="0"/>
    <xf numFmtId="0" fontId="44" fillId="17" borderId="41" applyNumberFormat="0" applyAlignment="0" applyProtection="0"/>
    <xf numFmtId="0" fontId="49" fillId="0" borderId="42" applyNumberFormat="0" applyFill="0" applyAlignment="0" applyProtection="0"/>
    <xf numFmtId="0" fontId="49" fillId="0" borderId="42" applyNumberFormat="0" applyFill="0" applyAlignment="0" applyProtection="0"/>
    <xf numFmtId="0" fontId="56" fillId="0" borderId="0"/>
    <xf numFmtId="0" fontId="1" fillId="0" borderId="0"/>
    <xf numFmtId="0" fontId="1" fillId="0" borderId="0"/>
    <xf numFmtId="0" fontId="58" fillId="0" borderId="0"/>
    <xf numFmtId="0" fontId="3" fillId="0" borderId="0"/>
    <xf numFmtId="0" fontId="69" fillId="0" borderId="0"/>
    <xf numFmtId="0" fontId="18" fillId="0" borderId="0"/>
    <xf numFmtId="0" fontId="56" fillId="0" borderId="0"/>
    <xf numFmtId="0" fontId="14" fillId="0" borderId="0"/>
    <xf numFmtId="0" fontId="14" fillId="0" borderId="0"/>
    <xf numFmtId="0" fontId="34" fillId="17" borderId="47" applyNumberFormat="0" applyAlignment="0" applyProtection="0"/>
    <xf numFmtId="0" fontId="34" fillId="17" borderId="47" applyNumberFormat="0" applyAlignment="0" applyProtection="0"/>
    <xf numFmtId="0" fontId="41" fillId="10" borderId="47" applyNumberFormat="0" applyAlignment="0" applyProtection="0"/>
    <xf numFmtId="0" fontId="41" fillId="10" borderId="47" applyNumberFormat="0" applyAlignment="0" applyProtection="0"/>
    <xf numFmtId="0" fontId="31" fillId="12" borderId="48" applyNumberFormat="0" applyFont="0" applyAlignment="0" applyProtection="0"/>
    <xf numFmtId="0" fontId="31" fillId="12" borderId="48" applyNumberFormat="0" applyFont="0" applyAlignment="0" applyProtection="0"/>
    <xf numFmtId="0" fontId="31" fillId="12" borderId="48" applyNumberFormat="0" applyFont="0" applyAlignment="0" applyProtection="0"/>
    <xf numFmtId="0" fontId="31" fillId="12" borderId="48" applyNumberFormat="0" applyFont="0" applyAlignment="0" applyProtection="0"/>
    <xf numFmtId="0" fontId="41" fillId="10" borderId="47" applyNumberFormat="0" applyAlignment="0" applyProtection="0"/>
    <xf numFmtId="0" fontId="41" fillId="10" borderId="47" applyNumberFormat="0" applyAlignment="0" applyProtection="0"/>
    <xf numFmtId="0" fontId="34" fillId="17" borderId="47" applyNumberFormat="0" applyAlignment="0" applyProtection="0"/>
    <xf numFmtId="0" fontId="34" fillId="17" borderId="47" applyNumberFormat="0" applyAlignment="0" applyProtection="0"/>
    <xf numFmtId="0" fontId="44" fillId="17" borderId="44" applyNumberFormat="0" applyAlignment="0" applyProtection="0"/>
    <xf numFmtId="0" fontId="44" fillId="17" borderId="44" applyNumberFormat="0" applyAlignment="0" applyProtection="0"/>
    <xf numFmtId="0" fontId="49" fillId="0" borderId="45" applyNumberFormat="0" applyFill="0" applyAlignment="0" applyProtection="0"/>
    <xf numFmtId="0" fontId="49" fillId="0" borderId="45" applyNumberFormat="0" applyFill="0" applyAlignment="0" applyProtection="0"/>
    <xf numFmtId="0" fontId="44" fillId="17" borderId="44" applyNumberFormat="0" applyAlignment="0" applyProtection="0"/>
    <xf numFmtId="0" fontId="44" fillId="17" borderId="44" applyNumberFormat="0" applyAlignment="0" applyProtection="0"/>
    <xf numFmtId="0" fontId="49" fillId="0" borderId="46" applyNumberFormat="0" applyFill="0" applyAlignment="0" applyProtection="0"/>
    <xf numFmtId="0" fontId="49" fillId="0" borderId="46" applyNumberFormat="0" applyFill="0" applyAlignment="0" applyProtection="0"/>
    <xf numFmtId="0" fontId="49" fillId="0" borderId="45" applyNumberFormat="0" applyFill="0" applyAlignment="0" applyProtection="0"/>
    <xf numFmtId="0" fontId="49" fillId="0" borderId="45" applyNumberFormat="0" applyFill="0" applyAlignment="0" applyProtection="0"/>
    <xf numFmtId="0" fontId="58" fillId="0" borderId="0"/>
    <xf numFmtId="0" fontId="31" fillId="12" borderId="48" applyNumberFormat="0" applyFont="0" applyAlignment="0" applyProtection="0"/>
    <xf numFmtId="0" fontId="31" fillId="12" borderId="48" applyNumberFormat="0" applyFont="0" applyAlignment="0" applyProtection="0"/>
    <xf numFmtId="0" fontId="31" fillId="12" borderId="48" applyNumberFormat="0" applyFont="0" applyAlignment="0" applyProtection="0"/>
    <xf numFmtId="0" fontId="31" fillId="12" borderId="48" applyNumberFormat="0" applyFont="0" applyAlignment="0" applyProtection="0"/>
    <xf numFmtId="0" fontId="56" fillId="12" borderId="48" applyNumberFormat="0" applyFont="0" applyAlignment="0" applyProtection="0"/>
    <xf numFmtId="0" fontId="56" fillId="12" borderId="48" applyNumberFormat="0" applyFont="0" applyAlignment="0" applyProtection="0"/>
    <xf numFmtId="0" fontId="14" fillId="0" borderId="0"/>
    <xf numFmtId="0" fontId="6" fillId="0" borderId="0"/>
    <xf numFmtId="0" fontId="36" fillId="0" borderId="0" applyNumberFormat="0" applyFill="0" applyBorder="0" applyAlignment="0" applyProtection="0"/>
    <xf numFmtId="0" fontId="41" fillId="10" borderId="60" applyNumberForma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49" fillId="0" borderId="59" applyNumberFormat="0" applyFill="0" applyAlignment="0" applyProtection="0"/>
    <xf numFmtId="0" fontId="34" fillId="17" borderId="55" applyNumberFormat="0" applyAlignment="0" applyProtection="0"/>
    <xf numFmtId="0" fontId="44" fillId="17" borderId="57" applyNumberFormat="0" applyAlignment="0" applyProtection="0"/>
    <xf numFmtId="0" fontId="41" fillId="10" borderId="55" applyNumberFormat="0" applyAlignment="0" applyProtection="0"/>
    <xf numFmtId="0" fontId="49" fillId="0" borderId="58" applyNumberFormat="0" applyFill="0" applyAlignment="0" applyProtection="0"/>
    <xf numFmtId="0" fontId="44" fillId="17" borderId="57" applyNumberForma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41" fillId="10" borderId="55" applyNumberFormat="0" applyAlignment="0" applyProtection="0"/>
    <xf numFmtId="0" fontId="34" fillId="17" borderId="55" applyNumberFormat="0" applyAlignment="0" applyProtection="0"/>
    <xf numFmtId="0" fontId="34" fillId="17" borderId="60" applyNumberFormat="0" applyAlignment="0" applyProtection="0"/>
    <xf numFmtId="0" fontId="31" fillId="12" borderId="61" applyNumberFormat="0" applyFont="0" applyAlignment="0" applyProtection="0"/>
    <xf numFmtId="0" fontId="44" fillId="17" borderId="62" applyNumberFormat="0" applyAlignment="0" applyProtection="0"/>
    <xf numFmtId="0" fontId="44" fillId="17" borderId="62" applyNumberFormat="0" applyAlignment="0" applyProtection="0"/>
    <xf numFmtId="0" fontId="34" fillId="17" borderId="60" applyNumberFormat="0" applyAlignment="0" applyProtection="0"/>
    <xf numFmtId="0" fontId="49" fillId="0" borderId="64" applyNumberFormat="0" applyFill="0" applyAlignment="0" applyProtection="0"/>
    <xf numFmtId="0" fontId="31" fillId="12" borderId="61" applyNumberFormat="0" applyFont="0" applyAlignment="0" applyProtection="0"/>
    <xf numFmtId="0" fontId="44" fillId="17" borderId="62" applyNumberFormat="0" applyAlignment="0" applyProtection="0"/>
    <xf numFmtId="0" fontId="49" fillId="0" borderId="63" applyNumberFormat="0" applyFill="0" applyAlignment="0" applyProtection="0"/>
    <xf numFmtId="43" fontId="18" fillId="0" borderId="0" applyFont="0" applyFill="0" applyBorder="0" applyAlignment="0" applyProtection="0"/>
    <xf numFmtId="0" fontId="34" fillId="17" borderId="50" applyNumberFormat="0" applyAlignment="0" applyProtection="0"/>
    <xf numFmtId="0" fontId="41" fillId="10" borderId="50" applyNumberForma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44" fillId="17" borderId="52" applyNumberFormat="0" applyAlignment="0" applyProtection="0"/>
    <xf numFmtId="0" fontId="49" fillId="0" borderId="53" applyNumberFormat="0" applyFill="0" applyAlignment="0" applyProtection="0"/>
    <xf numFmtId="0" fontId="41" fillId="10" borderId="50" applyNumberFormat="0" applyAlignment="0" applyProtection="0"/>
    <xf numFmtId="0" fontId="44" fillId="17" borderId="52" applyNumberFormat="0" applyAlignment="0" applyProtection="0"/>
    <xf numFmtId="0" fontId="34" fillId="17" borderId="50" applyNumberFormat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9" fillId="0" borderId="54" applyNumberFormat="0" applyFill="0" applyAlignment="0" applyProtection="0"/>
    <xf numFmtId="0" fontId="41" fillId="10" borderId="60" applyNumberFormat="0" applyAlignment="0" applyProtection="0"/>
    <xf numFmtId="0" fontId="31" fillId="12" borderId="61" applyNumberFormat="0" applyFon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9" fillId="0" borderId="63" applyNumberFormat="0" applyFill="0" applyAlignment="0" applyProtection="0"/>
    <xf numFmtId="0" fontId="44" fillId="17" borderId="52" applyNumberFormat="0" applyAlignment="0" applyProtection="0"/>
    <xf numFmtId="0" fontId="49" fillId="0" borderId="53" applyNumberFormat="0" applyFill="0" applyAlignment="0" applyProtection="0"/>
    <xf numFmtId="0" fontId="44" fillId="17" borderId="52" applyNumberFormat="0" applyAlignment="0" applyProtection="0"/>
    <xf numFmtId="0" fontId="49" fillId="0" borderId="53" applyNumberFormat="0" applyFill="0" applyAlignment="0" applyProtection="0"/>
    <xf numFmtId="0" fontId="49" fillId="0" borderId="53" applyNumberFormat="0" applyFill="0" applyAlignment="0" applyProtection="0"/>
    <xf numFmtId="0" fontId="31" fillId="12" borderId="61" applyNumberFormat="0" applyFont="0" applyAlignment="0" applyProtection="0"/>
    <xf numFmtId="0" fontId="34" fillId="17" borderId="50" applyNumberFormat="0" applyAlignment="0" applyProtection="0"/>
    <xf numFmtId="0" fontId="34" fillId="17" borderId="50" applyNumberFormat="0" applyAlignment="0" applyProtection="0"/>
    <xf numFmtId="0" fontId="41" fillId="10" borderId="50" applyNumberFormat="0" applyAlignment="0" applyProtection="0"/>
    <xf numFmtId="0" fontId="41" fillId="10" borderId="50" applyNumberForma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41" fillId="10" borderId="50" applyNumberFormat="0" applyAlignment="0" applyProtection="0"/>
    <xf numFmtId="0" fontId="41" fillId="10" borderId="50" applyNumberFormat="0" applyAlignment="0" applyProtection="0"/>
    <xf numFmtId="0" fontId="34" fillId="17" borderId="50" applyNumberFormat="0" applyAlignment="0" applyProtection="0"/>
    <xf numFmtId="0" fontId="34" fillId="17" borderId="50" applyNumberFormat="0" applyAlignment="0" applyProtection="0"/>
    <xf numFmtId="0" fontId="44" fillId="17" borderId="52" applyNumberFormat="0" applyAlignment="0" applyProtection="0"/>
    <xf numFmtId="0" fontId="44" fillId="17" borderId="52" applyNumberFormat="0" applyAlignment="0" applyProtection="0"/>
    <xf numFmtId="0" fontId="49" fillId="0" borderId="53" applyNumberFormat="0" applyFill="0" applyAlignment="0" applyProtection="0"/>
    <xf numFmtId="0" fontId="49" fillId="0" borderId="53" applyNumberFormat="0" applyFill="0" applyAlignment="0" applyProtection="0"/>
    <xf numFmtId="0" fontId="44" fillId="17" borderId="52" applyNumberFormat="0" applyAlignment="0" applyProtection="0"/>
    <xf numFmtId="0" fontId="44" fillId="17" borderId="52" applyNumberFormat="0" applyAlignment="0" applyProtection="0"/>
    <xf numFmtId="0" fontId="49" fillId="0" borderId="54" applyNumberFormat="0" applyFill="0" applyAlignment="0" applyProtection="0"/>
    <xf numFmtId="0" fontId="49" fillId="0" borderId="54" applyNumberFormat="0" applyFill="0" applyAlignment="0" applyProtection="0"/>
    <xf numFmtId="0" fontId="49" fillId="0" borderId="53" applyNumberFormat="0" applyFill="0" applyAlignment="0" applyProtection="0"/>
    <xf numFmtId="0" fontId="49" fillId="0" borderId="53" applyNumberFormat="0" applyFill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56" fillId="12" borderId="51" applyNumberFormat="0" applyFont="0" applyAlignment="0" applyProtection="0"/>
    <xf numFmtId="0" fontId="56" fillId="12" borderId="51" applyNumberFormat="0" applyFont="0" applyAlignment="0" applyProtection="0"/>
    <xf numFmtId="0" fontId="44" fillId="17" borderId="57" applyNumberFormat="0" applyAlignment="0" applyProtection="0"/>
    <xf numFmtId="0" fontId="49" fillId="0" borderId="58" applyNumberFormat="0" applyFill="0" applyAlignment="0" applyProtection="0"/>
    <xf numFmtId="0" fontId="44" fillId="17" borderId="57" applyNumberFormat="0" applyAlignment="0" applyProtection="0"/>
    <xf numFmtId="0" fontId="49" fillId="0" borderId="58" applyNumberFormat="0" applyFill="0" applyAlignment="0" applyProtection="0"/>
    <xf numFmtId="0" fontId="49" fillId="0" borderId="58" applyNumberFormat="0" applyFill="0" applyAlignment="0" applyProtection="0"/>
    <xf numFmtId="0" fontId="34" fillId="17" borderId="55" applyNumberFormat="0" applyAlignment="0" applyProtection="0"/>
    <xf numFmtId="0" fontId="34" fillId="17" borderId="55" applyNumberFormat="0" applyAlignment="0" applyProtection="0"/>
    <xf numFmtId="0" fontId="41" fillId="10" borderId="55" applyNumberFormat="0" applyAlignment="0" applyProtection="0"/>
    <xf numFmtId="0" fontId="41" fillId="10" borderId="55" applyNumberForma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41" fillId="10" borderId="55" applyNumberFormat="0" applyAlignment="0" applyProtection="0"/>
    <xf numFmtId="0" fontId="41" fillId="10" borderId="55" applyNumberFormat="0" applyAlignment="0" applyProtection="0"/>
    <xf numFmtId="0" fontId="34" fillId="17" borderId="55" applyNumberFormat="0" applyAlignment="0" applyProtection="0"/>
    <xf numFmtId="0" fontId="34" fillId="17" borderId="55" applyNumberFormat="0" applyAlignment="0" applyProtection="0"/>
    <xf numFmtId="0" fontId="44" fillId="17" borderId="57" applyNumberFormat="0" applyAlignment="0" applyProtection="0"/>
    <xf numFmtId="0" fontId="44" fillId="17" borderId="57" applyNumberFormat="0" applyAlignment="0" applyProtection="0"/>
    <xf numFmtId="0" fontId="49" fillId="0" borderId="58" applyNumberFormat="0" applyFill="0" applyAlignment="0" applyProtection="0"/>
    <xf numFmtId="0" fontId="49" fillId="0" borderId="58" applyNumberFormat="0" applyFill="0" applyAlignment="0" applyProtection="0"/>
    <xf numFmtId="0" fontId="44" fillId="17" borderId="57" applyNumberFormat="0" applyAlignment="0" applyProtection="0"/>
    <xf numFmtId="0" fontId="44" fillId="17" borderId="57" applyNumberFormat="0" applyAlignment="0" applyProtection="0"/>
    <xf numFmtId="0" fontId="49" fillId="0" borderId="59" applyNumberFormat="0" applyFill="0" applyAlignment="0" applyProtection="0"/>
    <xf numFmtId="0" fontId="49" fillId="0" borderId="59" applyNumberFormat="0" applyFill="0" applyAlignment="0" applyProtection="0"/>
    <xf numFmtId="0" fontId="49" fillId="0" borderId="58" applyNumberFormat="0" applyFill="0" applyAlignment="0" applyProtection="0"/>
    <xf numFmtId="0" fontId="49" fillId="0" borderId="58" applyNumberFormat="0" applyFill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56" fillId="12" borderId="56" applyNumberFormat="0" applyFont="0" applyAlignment="0" applyProtection="0"/>
    <xf numFmtId="0" fontId="56" fillId="12" borderId="56" applyNumberFormat="0" applyFont="0" applyAlignment="0" applyProtection="0"/>
    <xf numFmtId="0" fontId="44" fillId="17" borderId="62" applyNumberFormat="0" applyAlignment="0" applyProtection="0"/>
    <xf numFmtId="0" fontId="49" fillId="0" borderId="63" applyNumberFormat="0" applyFill="0" applyAlignment="0" applyProtection="0"/>
    <xf numFmtId="0" fontId="49" fillId="0" borderId="63" applyNumberFormat="0" applyFill="0" applyAlignment="0" applyProtection="0"/>
    <xf numFmtId="0" fontId="34" fillId="17" borderId="60" applyNumberFormat="0" applyAlignment="0" applyProtection="0"/>
    <xf numFmtId="0" fontId="34" fillId="17" borderId="60" applyNumberFormat="0" applyAlignment="0" applyProtection="0"/>
    <xf numFmtId="0" fontId="41" fillId="10" borderId="60" applyNumberFormat="0" applyAlignment="0" applyProtection="0"/>
    <xf numFmtId="0" fontId="41" fillId="10" borderId="60" applyNumberFormat="0" applyAlignment="0" applyProtection="0"/>
    <xf numFmtId="0" fontId="31" fillId="12" borderId="61" applyNumberFormat="0" applyFont="0" applyAlignment="0" applyProtection="0"/>
    <xf numFmtId="0" fontId="31" fillId="12" borderId="61" applyNumberFormat="0" applyFont="0" applyAlignment="0" applyProtection="0"/>
    <xf numFmtId="0" fontId="31" fillId="12" borderId="61" applyNumberFormat="0" applyFont="0" applyAlignment="0" applyProtection="0"/>
    <xf numFmtId="0" fontId="31" fillId="12" borderId="61" applyNumberFormat="0" applyFont="0" applyAlignment="0" applyProtection="0"/>
    <xf numFmtId="0" fontId="41" fillId="10" borderId="60" applyNumberFormat="0" applyAlignment="0" applyProtection="0"/>
    <xf numFmtId="0" fontId="41" fillId="10" borderId="60" applyNumberFormat="0" applyAlignment="0" applyProtection="0"/>
    <xf numFmtId="0" fontId="34" fillId="17" borderId="60" applyNumberFormat="0" applyAlignment="0" applyProtection="0"/>
    <xf numFmtId="0" fontId="34" fillId="17" borderId="60" applyNumberFormat="0" applyAlignment="0" applyProtection="0"/>
    <xf numFmtId="0" fontId="44" fillId="17" borderId="62" applyNumberFormat="0" applyAlignment="0" applyProtection="0"/>
    <xf numFmtId="0" fontId="44" fillId="17" borderId="62" applyNumberFormat="0" applyAlignment="0" applyProtection="0"/>
    <xf numFmtId="0" fontId="49" fillId="0" borderId="63" applyNumberFormat="0" applyFill="0" applyAlignment="0" applyProtection="0"/>
    <xf numFmtId="0" fontId="49" fillId="0" borderId="63" applyNumberFormat="0" applyFill="0" applyAlignment="0" applyProtection="0"/>
    <xf numFmtId="0" fontId="44" fillId="17" borderId="62" applyNumberFormat="0" applyAlignment="0" applyProtection="0"/>
    <xf numFmtId="0" fontId="44" fillId="17" borderId="62" applyNumberFormat="0" applyAlignment="0" applyProtection="0"/>
    <xf numFmtId="0" fontId="49" fillId="0" borderId="64" applyNumberFormat="0" applyFill="0" applyAlignment="0" applyProtection="0"/>
    <xf numFmtId="0" fontId="49" fillId="0" borderId="64" applyNumberFormat="0" applyFill="0" applyAlignment="0" applyProtection="0"/>
    <xf numFmtId="0" fontId="49" fillId="0" borderId="63" applyNumberFormat="0" applyFill="0" applyAlignment="0" applyProtection="0"/>
    <xf numFmtId="0" fontId="49" fillId="0" borderId="63" applyNumberFormat="0" applyFill="0" applyAlignment="0" applyProtection="0"/>
    <xf numFmtId="0" fontId="31" fillId="12" borderId="61" applyNumberFormat="0" applyFont="0" applyAlignment="0" applyProtection="0"/>
    <xf numFmtId="0" fontId="31" fillId="12" borderId="61" applyNumberFormat="0" applyFont="0" applyAlignment="0" applyProtection="0"/>
    <xf numFmtId="0" fontId="31" fillId="12" borderId="61" applyNumberFormat="0" applyFont="0" applyAlignment="0" applyProtection="0"/>
    <xf numFmtId="0" fontId="31" fillId="12" borderId="61" applyNumberFormat="0" applyFont="0" applyAlignment="0" applyProtection="0"/>
    <xf numFmtId="0" fontId="56" fillId="12" borderId="61" applyNumberFormat="0" applyFont="0" applyAlignment="0" applyProtection="0"/>
    <xf numFmtId="0" fontId="56" fillId="12" borderId="61" applyNumberFormat="0" applyFont="0" applyAlignment="0" applyProtection="0"/>
  </cellStyleXfs>
  <cellXfs count="400">
    <xf numFmtId="0" fontId="0" fillId="0" borderId="0" xfId="0"/>
    <xf numFmtId="4" fontId="8" fillId="0" borderId="0" xfId="0" applyNumberFormat="1" applyFont="1" applyFill="1"/>
    <xf numFmtId="4" fontId="8" fillId="0" borderId="0" xfId="0" applyNumberFormat="1" applyFont="1" applyFill="1" applyAlignment="1">
      <alignment wrapText="1"/>
    </xf>
    <xf numFmtId="4" fontId="8" fillId="0" borderId="0" xfId="0" applyNumberFormat="1" applyFont="1" applyFill="1" applyAlignment="1">
      <alignment vertical="center" wrapText="1"/>
    </xf>
    <xf numFmtId="4" fontId="8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center"/>
    </xf>
    <xf numFmtId="165" fontId="10" fillId="0" borderId="5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/>
    <xf numFmtId="164" fontId="11" fillId="0" borderId="5" xfId="0" applyNumberFormat="1" applyFont="1" applyFill="1" applyBorder="1" applyAlignment="1">
      <alignment horizontal="center" vertical="center" wrapText="1"/>
    </xf>
    <xf numFmtId="166" fontId="11" fillId="0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textRotation="90" wrapText="1"/>
    </xf>
    <xf numFmtId="0" fontId="8" fillId="0" borderId="5" xfId="0" applyNumberFormat="1" applyFont="1" applyFill="1" applyBorder="1" applyAlignment="1">
      <alignment horizontal="center" vertical="center" textRotation="90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Alignment="1">
      <alignment vertical="center"/>
    </xf>
    <xf numFmtId="4" fontId="8" fillId="0" borderId="5" xfId="0" applyNumberFormat="1" applyFont="1" applyFill="1" applyBorder="1"/>
    <xf numFmtId="3" fontId="8" fillId="0" borderId="5" xfId="0" applyNumberFormat="1" applyFont="1" applyFill="1" applyBorder="1" applyAlignment="1">
      <alignment horizontal="center" vertical="center" wrapText="1"/>
    </xf>
    <xf numFmtId="0" fontId="2" fillId="0" borderId="0" xfId="9" applyNumberFormat="1" applyFont="1" applyFill="1" applyBorder="1" applyAlignment="1">
      <alignment horizontal="right"/>
    </xf>
    <xf numFmtId="49" fontId="2" fillId="0" borderId="1" xfId="9" applyNumberFormat="1" applyFont="1" applyFill="1" applyBorder="1" applyAlignment="1">
      <alignment horizontal="center"/>
    </xf>
    <xf numFmtId="0" fontId="2" fillId="0" borderId="0" xfId="9" applyNumberFormat="1" applyFont="1" applyBorder="1" applyAlignment="1">
      <alignment horizontal="left"/>
    </xf>
    <xf numFmtId="0" fontId="2" fillId="0" borderId="0" xfId="9" applyNumberFormat="1" applyFont="1" applyBorder="1" applyAlignment="1"/>
    <xf numFmtId="0" fontId="2" fillId="0" borderId="0" xfId="9" applyNumberFormat="1" applyFont="1" applyBorder="1" applyAlignment="1">
      <alignment vertical="center" wrapText="1"/>
    </xf>
    <xf numFmtId="0" fontId="16" fillId="0" borderId="0" xfId="9" applyFont="1"/>
    <xf numFmtId="0" fontId="16" fillId="0" borderId="0" xfId="9" applyNumberFormat="1" applyFont="1" applyAlignment="1">
      <alignment horizontal="center" vertical="top"/>
    </xf>
    <xf numFmtId="0" fontId="16" fillId="0" borderId="5" xfId="9" applyFont="1" applyFill="1" applyBorder="1" applyAlignment="1">
      <alignment horizontal="center" vertical="center"/>
    </xf>
    <xf numFmtId="0" fontId="16" fillId="0" borderId="5" xfId="9" applyFont="1" applyFill="1" applyBorder="1" applyAlignment="1">
      <alignment horizontal="center" vertical="center" wrapText="1"/>
    </xf>
    <xf numFmtId="0" fontId="16" fillId="0" borderId="5" xfId="9" applyFont="1" applyFill="1" applyBorder="1" applyAlignment="1">
      <alignment vertical="center"/>
    </xf>
    <xf numFmtId="0" fontId="16" fillId="0" borderId="5" xfId="9" applyFont="1" applyFill="1" applyBorder="1" applyAlignment="1">
      <alignment vertical="center" wrapText="1"/>
    </xf>
    <xf numFmtId="0" fontId="17" fillId="0" borderId="0" xfId="9" applyFont="1"/>
    <xf numFmtId="0" fontId="17" fillId="0" borderId="0" xfId="9" applyNumberFormat="1" applyFont="1" applyAlignment="1">
      <alignment horizontal="center" vertical="top"/>
    </xf>
    <xf numFmtId="0" fontId="17" fillId="0" borderId="5" xfId="9" applyNumberFormat="1" applyFont="1" applyFill="1" applyBorder="1" applyAlignment="1">
      <alignment horizontal="center" vertical="top" wrapText="1"/>
    </xf>
    <xf numFmtId="0" fontId="17" fillId="0" borderId="5" xfId="9" applyNumberFormat="1" applyFont="1" applyFill="1" applyBorder="1" applyAlignment="1">
      <alignment horizontal="center" vertical="top"/>
    </xf>
    <xf numFmtId="0" fontId="5" fillId="0" borderId="0" xfId="9" applyNumberFormat="1" applyFont="1" applyBorder="1" applyAlignment="1">
      <alignment horizontal="left"/>
    </xf>
    <xf numFmtId="0" fontId="2" fillId="0" borderId="0" xfId="9" applyFont="1"/>
    <xf numFmtId="0" fontId="2" fillId="0" borderId="0" xfId="9" applyFont="1" applyAlignment="1">
      <alignment horizontal="center" vertical="top"/>
    </xf>
    <xf numFmtId="0" fontId="2" fillId="0" borderId="0" xfId="9" applyFont="1" applyBorder="1" applyAlignment="1">
      <alignment horizontal="left" wrapText="1"/>
    </xf>
    <xf numFmtId="49" fontId="2" fillId="0" borderId="0" xfId="9" applyNumberFormat="1" applyFont="1" applyFill="1" applyBorder="1" applyAlignment="1">
      <alignment horizontal="center"/>
    </xf>
    <xf numFmtId="0" fontId="2" fillId="0" borderId="0" xfId="9" applyNumberFormat="1" applyFont="1" applyAlignment="1">
      <alignment horizontal="left"/>
    </xf>
    <xf numFmtId="0" fontId="2" fillId="0" borderId="0" xfId="9" applyNumberFormat="1" applyFont="1" applyFill="1" applyBorder="1" applyAlignment="1">
      <alignment horizontal="left"/>
    </xf>
    <xf numFmtId="0" fontId="5" fillId="0" borderId="0" xfId="6" applyFont="1" applyAlignment="1"/>
    <xf numFmtId="0" fontId="2" fillId="0" borderId="0" xfId="9" applyNumberFormat="1" applyFont="1" applyBorder="1" applyAlignment="1">
      <alignment horizontal="left"/>
    </xf>
    <xf numFmtId="0" fontId="2" fillId="0" borderId="0" xfId="9" applyNumberFormat="1" applyFont="1" applyBorder="1" applyAlignment="1">
      <alignment horizontal="left"/>
    </xf>
    <xf numFmtId="0" fontId="2" fillId="0" borderId="0" xfId="9" applyNumberFormat="1" applyFont="1" applyFill="1" applyBorder="1" applyAlignment="1">
      <alignment horizontal="left" wrapText="1"/>
    </xf>
    <xf numFmtId="170" fontId="17" fillId="0" borderId="0" xfId="9" applyNumberFormat="1" applyFont="1" applyAlignment="1">
      <alignment horizontal="center" vertical="top"/>
    </xf>
    <xf numFmtId="0" fontId="2" fillId="0" borderId="0" xfId="9" applyNumberFormat="1" applyFont="1" applyBorder="1" applyAlignment="1">
      <alignment horizontal="left"/>
    </xf>
    <xf numFmtId="169" fontId="17" fillId="0" borderId="5" xfId="9" applyNumberFormat="1" applyFont="1" applyFill="1" applyBorder="1" applyAlignment="1">
      <alignment horizontal="center" vertical="top"/>
    </xf>
    <xf numFmtId="0" fontId="2" fillId="0" borderId="0" xfId="9" applyNumberFormat="1" applyFont="1" applyBorder="1" applyAlignment="1">
      <alignment horizontal="left"/>
    </xf>
    <xf numFmtId="0" fontId="16" fillId="0" borderId="5" xfId="9" applyNumberFormat="1" applyFont="1" applyFill="1" applyBorder="1" applyAlignment="1">
      <alignment horizontal="center" vertical="center"/>
    </xf>
    <xf numFmtId="49" fontId="16" fillId="0" borderId="5" xfId="9" applyNumberFormat="1" applyFont="1" applyFill="1" applyBorder="1" applyAlignment="1">
      <alignment horizontal="center" vertical="center"/>
    </xf>
    <xf numFmtId="0" fontId="16" fillId="0" borderId="5" xfId="9" applyNumberFormat="1" applyFont="1" applyFill="1" applyBorder="1" applyAlignment="1">
      <alignment horizontal="center" vertical="top"/>
    </xf>
    <xf numFmtId="0" fontId="16" fillId="0" borderId="5" xfId="9" applyFont="1" applyFill="1" applyBorder="1" applyAlignment="1">
      <alignment horizontal="center" vertical="top" wrapText="1"/>
    </xf>
    <xf numFmtId="49" fontId="16" fillId="0" borderId="5" xfId="9" applyNumberFormat="1" applyFont="1" applyFill="1" applyBorder="1" applyAlignment="1">
      <alignment horizontal="center" vertical="top"/>
    </xf>
    <xf numFmtId="0" fontId="16" fillId="0" borderId="5" xfId="9" applyFont="1" applyFill="1" applyBorder="1" applyAlignment="1">
      <alignment horizontal="center" vertical="top"/>
    </xf>
    <xf numFmtId="0" fontId="2" fillId="0" borderId="0" xfId="9" applyNumberFormat="1" applyFont="1" applyBorder="1" applyAlignment="1">
      <alignment horizontal="left"/>
    </xf>
    <xf numFmtId="49" fontId="16" fillId="0" borderId="5" xfId="9" applyNumberFormat="1" applyFont="1" applyFill="1" applyBorder="1" applyAlignment="1">
      <alignment horizontal="center" vertical="center"/>
    </xf>
    <xf numFmtId="0" fontId="2" fillId="0" borderId="0" xfId="9" applyNumberFormat="1" applyFont="1" applyFill="1" applyBorder="1" applyAlignment="1">
      <alignment horizontal="left"/>
    </xf>
    <xf numFmtId="164" fontId="8" fillId="0" borderId="5" xfId="0" applyNumberFormat="1" applyFont="1" applyFill="1" applyBorder="1" applyAlignment="1">
      <alignment horizontal="right" vertical="center" wrapText="1"/>
    </xf>
    <xf numFmtId="168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0" fontId="2" fillId="0" borderId="0" xfId="9" applyNumberFormat="1" applyFont="1" applyFill="1" applyBorder="1" applyAlignment="1"/>
    <xf numFmtId="0" fontId="17" fillId="0" borderId="5" xfId="9" applyNumberFormat="1" applyFont="1" applyFill="1" applyBorder="1" applyAlignment="1">
      <alignment horizontal="center" vertical="center"/>
    </xf>
    <xf numFmtId="0" fontId="22" fillId="0" borderId="0" xfId="6" applyFont="1" applyAlignment="1">
      <alignment horizontal="right" vertical="center"/>
    </xf>
    <xf numFmtId="0" fontId="22" fillId="0" borderId="1" xfId="6" applyFont="1" applyBorder="1" applyAlignment="1">
      <alignment horizontal="left" vertical="center"/>
    </xf>
    <xf numFmtId="0" fontId="5" fillId="0" borderId="0" xfId="6" applyFont="1" applyAlignment="1">
      <alignment horizontal="right"/>
    </xf>
    <xf numFmtId="0" fontId="5" fillId="0" borderId="0" xfId="6" applyFont="1" applyAlignment="1">
      <alignment horizontal="center"/>
    </xf>
    <xf numFmtId="0" fontId="5" fillId="0" borderId="5" xfId="6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wrapText="1"/>
    </xf>
    <xf numFmtId="0" fontId="5" fillId="0" borderId="0" xfId="6" applyFont="1" applyAlignment="1">
      <alignment horizontal="center" vertical="center" wrapText="1"/>
    </xf>
    <xf numFmtId="0" fontId="23" fillId="0" borderId="0" xfId="6" applyFont="1" applyBorder="1" applyAlignment="1">
      <alignment horizontal="center" wrapText="1"/>
    </xf>
    <xf numFmtId="49" fontId="5" fillId="0" borderId="5" xfId="6" applyNumberFormat="1" applyFont="1" applyFill="1" applyBorder="1" applyAlignment="1">
      <alignment horizontal="center" vertical="center"/>
    </xf>
    <xf numFmtId="0" fontId="5" fillId="0" borderId="0" xfId="6" applyFont="1" applyAlignment="1">
      <alignment vertical="center"/>
    </xf>
    <xf numFmtId="0" fontId="5" fillId="0" borderId="0" xfId="6" applyFont="1" applyAlignment="1">
      <alignment vertical="center" wrapText="1"/>
    </xf>
    <xf numFmtId="0" fontId="5" fillId="0" borderId="0" xfId="6" applyFont="1" applyBorder="1" applyAlignment="1">
      <alignment horizontal="right" vertical="center"/>
    </xf>
    <xf numFmtId="0" fontId="5" fillId="0" borderId="5" xfId="6" applyFont="1" applyFill="1" applyBorder="1" applyAlignment="1">
      <alignment horizontal="center" vertical="center"/>
    </xf>
    <xf numFmtId="0" fontId="5" fillId="0" borderId="0" xfId="6" applyFont="1" applyAlignment="1">
      <alignment horizontal="left" vertical="center" wrapText="1"/>
    </xf>
    <xf numFmtId="0" fontId="16" fillId="0" borderId="0" xfId="6" applyFont="1" applyAlignment="1">
      <alignment vertical="center"/>
    </xf>
    <xf numFmtId="0" fontId="5" fillId="0" borderId="0" xfId="6" applyFont="1" applyBorder="1" applyAlignment="1">
      <alignment horizontal="left"/>
    </xf>
    <xf numFmtId="0" fontId="5" fillId="0" borderId="0" xfId="6" applyFont="1" applyBorder="1" applyAlignment="1"/>
    <xf numFmtId="0" fontId="2" fillId="2" borderId="0" xfId="6" applyFont="1" applyFill="1" applyAlignment="1"/>
    <xf numFmtId="0" fontId="2" fillId="2" borderId="0" xfId="6" applyFont="1" applyFill="1"/>
    <xf numFmtId="4" fontId="2" fillId="2" borderId="0" xfId="6" applyNumberFormat="1" applyFont="1" applyFill="1"/>
    <xf numFmtId="0" fontId="16" fillId="0" borderId="0" xfId="6" applyFont="1"/>
    <xf numFmtId="3" fontId="8" fillId="0" borderId="3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right" vertical="center" wrapText="1"/>
    </xf>
    <xf numFmtId="167" fontId="10" fillId="0" borderId="5" xfId="0" applyNumberFormat="1" applyFont="1" applyFill="1" applyBorder="1" applyAlignment="1">
      <alignment horizontal="right" vertical="center" wrapText="1"/>
    </xf>
    <xf numFmtId="165" fontId="10" fillId="0" borderId="5" xfId="0" applyNumberFormat="1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vertical="center"/>
    </xf>
    <xf numFmtId="1" fontId="8" fillId="0" borderId="8" xfId="0" applyNumberFormat="1" applyFont="1" applyFill="1" applyBorder="1" applyAlignment="1">
      <alignment vertical="center"/>
    </xf>
    <xf numFmtId="1" fontId="8" fillId="0" borderId="6" xfId="0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0" fontId="24" fillId="0" borderId="0" xfId="14" applyFill="1" applyAlignment="1">
      <alignment wrapText="1"/>
    </xf>
    <xf numFmtId="3" fontId="8" fillId="0" borderId="3" xfId="0" applyNumberFormat="1" applyFont="1" applyFill="1" applyBorder="1" applyAlignment="1">
      <alignment vertical="center" wrapText="1"/>
    </xf>
    <xf numFmtId="3" fontId="8" fillId="0" borderId="4" xfId="0" applyNumberFormat="1" applyFont="1" applyFill="1" applyBorder="1" applyAlignment="1">
      <alignment vertical="center" wrapText="1"/>
    </xf>
    <xf numFmtId="0" fontId="6" fillId="0" borderId="0" xfId="6"/>
    <xf numFmtId="0" fontId="25" fillId="0" borderId="0" xfId="293" applyNumberFormat="1" applyFont="1" applyFill="1" applyBorder="1" applyAlignment="1">
      <alignment horizontal="center" vertical="center"/>
    </xf>
    <xf numFmtId="0" fontId="27" fillId="0" borderId="0" xfId="6" applyNumberFormat="1" applyFont="1" applyFill="1" applyBorder="1" applyAlignment="1">
      <alignment horizontal="left"/>
    </xf>
    <xf numFmtId="0" fontId="28" fillId="4" borderId="5" xfId="6" applyNumberFormat="1" applyFont="1" applyFill="1" applyBorder="1" applyAlignment="1">
      <alignment horizontal="center" vertical="center" wrapText="1"/>
    </xf>
    <xf numFmtId="0" fontId="26" fillId="4" borderId="5" xfId="6" applyNumberFormat="1" applyFont="1" applyFill="1" applyBorder="1" applyAlignment="1">
      <alignment horizontal="center" vertical="center" wrapText="1"/>
    </xf>
    <xf numFmtId="0" fontId="26" fillId="4" borderId="5" xfId="6" applyNumberFormat="1" applyFont="1" applyFill="1" applyBorder="1" applyAlignment="1" applyProtection="1">
      <alignment horizontal="center" vertical="center" wrapText="1"/>
      <protection hidden="1"/>
    </xf>
    <xf numFmtId="4" fontId="62" fillId="0" borderId="32" xfId="0" applyNumberFormat="1" applyFont="1" applyFill="1" applyBorder="1"/>
    <xf numFmtId="3" fontId="62" fillId="0" borderId="32" xfId="0" applyNumberFormat="1" applyFont="1" applyFill="1" applyBorder="1" applyAlignment="1">
      <alignment horizontal="center" vertical="center" wrapText="1"/>
    </xf>
    <xf numFmtId="3" fontId="63" fillId="0" borderId="32" xfId="0" applyNumberFormat="1" applyFont="1" applyFill="1" applyBorder="1" applyAlignment="1">
      <alignment horizontal="center" vertical="center" wrapText="1"/>
    </xf>
    <xf numFmtId="4" fontId="62" fillId="0" borderId="0" xfId="0" applyNumberFormat="1" applyFont="1" applyFill="1"/>
    <xf numFmtId="0" fontId="2" fillId="0" borderId="0" xfId="9" applyNumberFormat="1" applyFont="1" applyBorder="1" applyAlignment="1">
      <alignment horizontal="left"/>
    </xf>
    <xf numFmtId="0" fontId="2" fillId="0" borderId="0" xfId="9" applyNumberFormat="1" applyFont="1" applyFill="1" applyBorder="1" applyAlignment="1">
      <alignment horizontal="left"/>
    </xf>
    <xf numFmtId="0" fontId="17" fillId="28" borderId="0" xfId="9" applyNumberFormat="1" applyFont="1" applyFill="1" applyAlignment="1">
      <alignment horizontal="center" vertical="top"/>
    </xf>
    <xf numFmtId="4" fontId="8" fillId="0" borderId="0" xfId="0" applyNumberFormat="1" applyFont="1" applyFill="1" applyBorder="1"/>
    <xf numFmtId="0" fontId="17" fillId="0" borderId="7" xfId="9" applyNumberFormat="1" applyFont="1" applyFill="1" applyBorder="1" applyAlignment="1">
      <alignment horizontal="center" vertical="center"/>
    </xf>
    <xf numFmtId="0" fontId="16" fillId="0" borderId="6" xfId="9" applyFont="1" applyFill="1" applyBorder="1" applyAlignment="1">
      <alignment vertical="center"/>
    </xf>
    <xf numFmtId="0" fontId="16" fillId="0" borderId="6" xfId="9" applyFont="1" applyFill="1" applyBorder="1" applyAlignment="1">
      <alignment vertical="center" wrapText="1"/>
    </xf>
    <xf numFmtId="0" fontId="16" fillId="0" borderId="6" xfId="9" applyFont="1" applyFill="1" applyBorder="1" applyAlignment="1">
      <alignment horizontal="center" vertical="center" wrapText="1"/>
    </xf>
    <xf numFmtId="0" fontId="28" fillId="4" borderId="32" xfId="6" applyNumberFormat="1" applyFont="1" applyFill="1" applyBorder="1" applyAlignment="1">
      <alignment horizontal="center" vertical="center" wrapText="1"/>
    </xf>
    <xf numFmtId="0" fontId="26" fillId="4" borderId="32" xfId="6" applyNumberFormat="1" applyFont="1" applyFill="1" applyBorder="1" applyAlignment="1" applyProtection="1">
      <alignment horizontal="center" vertical="center" wrapText="1"/>
      <protection hidden="1"/>
    </xf>
    <xf numFmtId="4" fontId="62" fillId="0" borderId="5" xfId="0" applyNumberFormat="1" applyFont="1" applyFill="1" applyBorder="1"/>
    <xf numFmtId="3" fontId="62" fillId="0" borderId="5" xfId="0" applyNumberFormat="1" applyFont="1" applyFill="1" applyBorder="1" applyAlignment="1">
      <alignment horizontal="center" vertical="center" wrapText="1"/>
    </xf>
    <xf numFmtId="3" fontId="63" fillId="0" borderId="5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3" fontId="12" fillId="2" borderId="5" xfId="0" applyNumberFormat="1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0" fontId="14" fillId="0" borderId="0" xfId="294"/>
    <xf numFmtId="0" fontId="64" fillId="0" borderId="32" xfId="294" applyFont="1" applyBorder="1" applyAlignment="1">
      <alignment horizontal="center" vertical="center" wrapText="1"/>
    </xf>
    <xf numFmtId="0" fontId="64" fillId="0" borderId="32" xfId="294" applyFont="1" applyBorder="1" applyAlignment="1">
      <alignment vertical="center" wrapText="1"/>
    </xf>
    <xf numFmtId="174" fontId="64" fillId="0" borderId="32" xfId="294" applyNumberFormat="1" applyFont="1" applyBorder="1" applyAlignment="1">
      <alignment horizontal="center" vertical="center" wrapText="1"/>
    </xf>
    <xf numFmtId="0" fontId="64" fillId="0" borderId="32" xfId="294" applyFont="1" applyFill="1" applyBorder="1" applyAlignment="1">
      <alignment vertical="center" wrapText="1"/>
    </xf>
    <xf numFmtId="0" fontId="64" fillId="0" borderId="32" xfId="294" applyFont="1" applyFill="1" applyBorder="1" applyAlignment="1">
      <alignment horizontal="center" vertical="center" wrapText="1"/>
    </xf>
    <xf numFmtId="0" fontId="14" fillId="0" borderId="0" xfId="294" applyFill="1"/>
    <xf numFmtId="2" fontId="64" fillId="0" borderId="32" xfId="294" applyNumberFormat="1" applyFont="1" applyBorder="1" applyAlignment="1">
      <alignment horizontal="center" vertical="center" wrapText="1"/>
    </xf>
    <xf numFmtId="0" fontId="65" fillId="0" borderId="0" xfId="294" applyFont="1" applyAlignment="1">
      <alignment vertical="center"/>
    </xf>
    <xf numFmtId="0" fontId="2" fillId="0" borderId="0" xfId="9" applyNumberFormat="1" applyFont="1" applyBorder="1" applyAlignment="1">
      <alignment horizontal="left"/>
    </xf>
    <xf numFmtId="49" fontId="17" fillId="2" borderId="32" xfId="9" applyNumberFormat="1" applyFont="1" applyFill="1" applyBorder="1" applyAlignment="1">
      <alignment vertical="center" wrapText="1"/>
    </xf>
    <xf numFmtId="0" fontId="17" fillId="0" borderId="32" xfId="9" applyFont="1" applyFill="1" applyBorder="1" applyAlignment="1">
      <alignment horizontal="center" vertical="center" wrapText="1"/>
    </xf>
    <xf numFmtId="49" fontId="17" fillId="0" borderId="32" xfId="9" applyNumberFormat="1" applyFont="1" applyFill="1" applyBorder="1" applyAlignment="1">
      <alignment horizontal="center" vertical="center" wrapText="1"/>
    </xf>
    <xf numFmtId="0" fontId="17" fillId="2" borderId="32" xfId="9" applyFont="1" applyFill="1" applyBorder="1" applyAlignment="1">
      <alignment horizontal="center" vertical="center" wrapText="1"/>
    </xf>
    <xf numFmtId="170" fontId="17" fillId="2" borderId="32" xfId="9" applyNumberFormat="1" applyFont="1" applyFill="1" applyBorder="1" applyAlignment="1">
      <alignment horizontal="center" vertical="center" wrapText="1"/>
    </xf>
    <xf numFmtId="0" fontId="17" fillId="0" borderId="32" xfId="9" applyFont="1" applyBorder="1" applyAlignment="1">
      <alignment horizontal="center" vertical="center" wrapText="1"/>
    </xf>
    <xf numFmtId="0" fontId="26" fillId="29" borderId="29" xfId="0" applyNumberFormat="1" applyFont="1" applyFill="1" applyBorder="1" applyAlignment="1">
      <alignment horizontal="center" vertical="top"/>
    </xf>
    <xf numFmtId="49" fontId="27" fillId="0" borderId="30" xfId="0" applyNumberFormat="1" applyFont="1" applyBorder="1" applyAlignment="1">
      <alignment horizontal="center" vertical="top" wrapText="1"/>
    </xf>
    <xf numFmtId="0" fontId="27" fillId="0" borderId="30" xfId="0" applyNumberFormat="1" applyFont="1" applyBorder="1" applyAlignment="1">
      <alignment horizontal="center" vertical="top" wrapText="1"/>
    </xf>
    <xf numFmtId="0" fontId="27" fillId="0" borderId="30" xfId="0" applyNumberFormat="1" applyFont="1" applyBorder="1" applyAlignment="1">
      <alignment horizontal="left" vertical="top" wrapText="1"/>
    </xf>
    <xf numFmtId="49" fontId="27" fillId="0" borderId="30" xfId="0" applyNumberFormat="1" applyFont="1" applyBorder="1" applyAlignment="1">
      <alignment horizontal="left" vertical="top" wrapText="1"/>
    </xf>
    <xf numFmtId="14" fontId="27" fillId="0" borderId="30" xfId="0" applyNumberFormat="1" applyFont="1" applyBorder="1" applyAlignment="1">
      <alignment horizontal="center" vertical="top" wrapText="1"/>
    </xf>
    <xf numFmtId="14" fontId="27" fillId="0" borderId="31" xfId="0" applyNumberFormat="1" applyFont="1" applyBorder="1" applyAlignment="1">
      <alignment horizontal="center" vertical="top" wrapText="1"/>
    </xf>
    <xf numFmtId="0" fontId="26" fillId="29" borderId="34" xfId="0" applyNumberFormat="1" applyFont="1" applyFill="1" applyBorder="1" applyAlignment="1">
      <alignment horizontal="center" vertical="top"/>
    </xf>
    <xf numFmtId="49" fontId="27" fillId="0" borderId="5" xfId="0" applyNumberFormat="1" applyFont="1" applyBorder="1" applyAlignment="1">
      <alignment horizontal="center" vertical="top" wrapText="1"/>
    </xf>
    <xf numFmtId="0" fontId="27" fillId="0" borderId="5" xfId="0" applyNumberFormat="1" applyFont="1" applyBorder="1" applyAlignment="1">
      <alignment horizontal="center" vertical="top" wrapText="1"/>
    </xf>
    <xf numFmtId="0" fontId="27" fillId="0" borderId="5" xfId="0" applyNumberFormat="1" applyFont="1" applyBorder="1" applyAlignment="1">
      <alignment horizontal="left" vertical="top" wrapText="1"/>
    </xf>
    <xf numFmtId="49" fontId="27" fillId="0" borderId="5" xfId="0" applyNumberFormat="1" applyFont="1" applyBorder="1" applyAlignment="1">
      <alignment horizontal="left" vertical="top" wrapText="1"/>
    </xf>
    <xf numFmtId="14" fontId="27" fillId="0" borderId="5" xfId="0" applyNumberFormat="1" applyFont="1" applyBorder="1" applyAlignment="1">
      <alignment horizontal="center" vertical="top" wrapText="1"/>
    </xf>
    <xf numFmtId="14" fontId="27" fillId="0" borderId="35" xfId="0" applyNumberFormat="1" applyFont="1" applyBorder="1" applyAlignment="1">
      <alignment horizontal="center" vertical="top" wrapText="1"/>
    </xf>
    <xf numFmtId="0" fontId="26" fillId="29" borderId="36" xfId="0" applyNumberFormat="1" applyFont="1" applyFill="1" applyBorder="1" applyAlignment="1">
      <alignment horizontal="center" vertical="top"/>
    </xf>
    <xf numFmtId="49" fontId="27" fillId="0" borderId="37" xfId="0" applyNumberFormat="1" applyFont="1" applyBorder="1" applyAlignment="1">
      <alignment horizontal="center" vertical="top" wrapText="1"/>
    </xf>
    <xf numFmtId="0" fontId="27" fillId="0" borderId="37" xfId="0" applyNumberFormat="1" applyFont="1" applyBorder="1" applyAlignment="1">
      <alignment horizontal="center" vertical="top" wrapText="1"/>
    </xf>
    <xf numFmtId="0" fontId="27" fillId="0" borderId="37" xfId="0" applyNumberFormat="1" applyFont="1" applyBorder="1" applyAlignment="1">
      <alignment horizontal="left" vertical="top" wrapText="1"/>
    </xf>
    <xf numFmtId="49" fontId="27" fillId="0" borderId="37" xfId="0" applyNumberFormat="1" applyFont="1" applyBorder="1" applyAlignment="1">
      <alignment horizontal="left" vertical="top" wrapText="1"/>
    </xf>
    <xf numFmtId="14" fontId="27" fillId="0" borderId="37" xfId="0" applyNumberFormat="1" applyFont="1" applyBorder="1" applyAlignment="1">
      <alignment horizontal="center" vertical="top" wrapText="1"/>
    </xf>
    <xf numFmtId="14" fontId="27" fillId="0" borderId="38" xfId="0" applyNumberFormat="1" applyFont="1" applyBorder="1" applyAlignment="1">
      <alignment horizontal="center" vertical="top" wrapText="1"/>
    </xf>
    <xf numFmtId="3" fontId="8" fillId="2" borderId="5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right" vertical="center" wrapText="1"/>
    </xf>
    <xf numFmtId="165" fontId="8" fillId="2" borderId="5" xfId="0" applyNumberFormat="1" applyFont="1" applyFill="1" applyBorder="1" applyAlignment="1">
      <alignment horizontal="right" vertical="center" wrapText="1"/>
    </xf>
    <xf numFmtId="168" fontId="8" fillId="2" borderId="5" xfId="0" applyNumberFormat="1" applyFont="1" applyFill="1" applyBorder="1" applyAlignment="1">
      <alignment horizontal="right" vertical="center" wrapText="1"/>
    </xf>
    <xf numFmtId="4" fontId="8" fillId="2" borderId="5" xfId="0" applyNumberFormat="1" applyFont="1" applyFill="1" applyBorder="1" applyAlignment="1">
      <alignment horizontal="right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/>
    </xf>
    <xf numFmtId="4" fontId="8" fillId="2" borderId="0" xfId="0" applyNumberFormat="1" applyFont="1" applyFill="1"/>
    <xf numFmtId="4" fontId="12" fillId="0" borderId="5" xfId="0" applyNumberFormat="1" applyFont="1" applyFill="1" applyBorder="1"/>
    <xf numFmtId="0" fontId="5" fillId="0" borderId="0" xfId="6" applyFont="1" applyBorder="1" applyAlignment="1">
      <alignment horizontal="right" wrapText="1"/>
    </xf>
    <xf numFmtId="0" fontId="2" fillId="0" borderId="0" xfId="9" applyNumberFormat="1" applyFont="1" applyBorder="1" applyAlignment="1">
      <alignment horizontal="left"/>
    </xf>
    <xf numFmtId="0" fontId="64" fillId="0" borderId="32" xfId="294" applyFont="1" applyBorder="1" applyAlignment="1">
      <alignment vertical="center" wrapText="1"/>
    </xf>
    <xf numFmtId="0" fontId="64" fillId="0" borderId="32" xfId="294" applyFont="1" applyBorder="1" applyAlignment="1">
      <alignment horizontal="center" vertical="center" wrapText="1"/>
    </xf>
    <xf numFmtId="49" fontId="70" fillId="0" borderId="49" xfId="0" applyNumberFormat="1" applyFont="1" applyBorder="1" applyAlignment="1">
      <alignment horizontal="center" vertical="top" wrapText="1"/>
    </xf>
    <xf numFmtId="0" fontId="70" fillId="0" borderId="49" xfId="0" applyNumberFormat="1" applyFont="1" applyBorder="1" applyAlignment="1">
      <alignment horizontal="center" vertical="top" wrapText="1"/>
    </xf>
    <xf numFmtId="0" fontId="70" fillId="0" borderId="49" xfId="0" applyNumberFormat="1" applyFont="1" applyBorder="1" applyAlignment="1">
      <alignment horizontal="left" vertical="top" wrapText="1"/>
    </xf>
    <xf numFmtId="14" fontId="70" fillId="0" borderId="49" xfId="0" applyNumberFormat="1" applyFont="1" applyBorder="1" applyAlignment="1">
      <alignment horizontal="center" vertical="top" wrapText="1"/>
    </xf>
    <xf numFmtId="0" fontId="71" fillId="0" borderId="0" xfId="6" applyFont="1"/>
    <xf numFmtId="0" fontId="64" fillId="30" borderId="32" xfId="294" applyFont="1" applyFill="1" applyBorder="1" applyAlignment="1">
      <alignment vertical="center" wrapText="1"/>
    </xf>
    <xf numFmtId="174" fontId="64" fillId="30" borderId="32" xfId="294" applyNumberFormat="1" applyFont="1" applyFill="1" applyBorder="1" applyAlignment="1">
      <alignment horizontal="center" vertical="center" wrapText="1"/>
    </xf>
    <xf numFmtId="175" fontId="10" fillId="0" borderId="5" xfId="0" applyNumberFormat="1" applyFont="1" applyFill="1" applyBorder="1" applyAlignment="1">
      <alignment horizontal="right" vertical="center" wrapText="1"/>
    </xf>
    <xf numFmtId="4" fontId="8" fillId="0" borderId="49" xfId="0" applyNumberFormat="1" applyFont="1" applyFill="1" applyBorder="1"/>
    <xf numFmtId="0" fontId="2" fillId="0" borderId="0" xfId="9" applyNumberFormat="1" applyFont="1" applyFill="1" applyBorder="1" applyAlignment="1">
      <alignment horizontal="left" wrapText="1"/>
    </xf>
    <xf numFmtId="0" fontId="17" fillId="0" borderId="5" xfId="9" applyNumberFormat="1" applyFont="1" applyFill="1" applyBorder="1" applyAlignment="1">
      <alignment horizontal="center" vertical="center"/>
    </xf>
    <xf numFmtId="49" fontId="16" fillId="0" borderId="5" xfId="9" applyNumberFormat="1" applyFont="1" applyFill="1" applyBorder="1" applyAlignment="1">
      <alignment horizontal="center" vertical="center"/>
    </xf>
    <xf numFmtId="0" fontId="2" fillId="0" borderId="0" xfId="9" applyNumberFormat="1" applyFont="1" applyFill="1" applyBorder="1" applyAlignment="1">
      <alignment vertical="center" wrapText="1"/>
    </xf>
    <xf numFmtId="0" fontId="16" fillId="0" borderId="0" xfId="9" applyFont="1" applyFill="1"/>
    <xf numFmtId="0" fontId="16" fillId="0" borderId="0" xfId="9" applyNumberFormat="1" applyFont="1" applyFill="1" applyAlignment="1">
      <alignment horizontal="center" vertical="top"/>
    </xf>
    <xf numFmtId="0" fontId="17" fillId="0" borderId="0" xfId="9" applyFont="1" applyFill="1"/>
    <xf numFmtId="0" fontId="17" fillId="0" borderId="0" xfId="9" applyNumberFormat="1" applyFont="1" applyFill="1" applyAlignment="1">
      <alignment horizontal="center" vertical="top"/>
    </xf>
    <xf numFmtId="170" fontId="17" fillId="0" borderId="0" xfId="9" applyNumberFormat="1" applyFont="1" applyFill="1" applyAlignment="1">
      <alignment horizontal="center" vertical="top"/>
    </xf>
    <xf numFmtId="0" fontId="61" fillId="0" borderId="0" xfId="9" applyNumberFormat="1" applyFont="1" applyFill="1" applyBorder="1" applyAlignment="1">
      <alignment horizontal="center" vertical="center"/>
    </xf>
    <xf numFmtId="0" fontId="5" fillId="0" borderId="0" xfId="9" applyNumberFormat="1" applyFont="1" applyFill="1" applyBorder="1" applyAlignment="1">
      <alignment horizontal="left"/>
    </xf>
    <xf numFmtId="0" fontId="2" fillId="0" borderId="0" xfId="9" applyFont="1" applyFill="1"/>
    <xf numFmtId="0" fontId="2" fillId="0" borderId="0" xfId="9" applyFont="1" applyFill="1" applyAlignment="1">
      <alignment horizontal="center" vertical="top"/>
    </xf>
    <xf numFmtId="0" fontId="2" fillId="0" borderId="0" xfId="9" applyFont="1" applyFill="1" applyBorder="1" applyAlignment="1">
      <alignment horizontal="left" wrapText="1"/>
    </xf>
    <xf numFmtId="0" fontId="2" fillId="0" borderId="0" xfId="9" applyNumberFormat="1" applyFont="1" applyFill="1" applyBorder="1" applyAlignment="1">
      <alignment horizontal="left"/>
    </xf>
    <xf numFmtId="0" fontId="2" fillId="0" borderId="0" xfId="9" applyNumberFormat="1" applyFont="1" applyFill="1" applyBorder="1" applyAlignment="1">
      <alignment horizontal="left" wrapText="1"/>
    </xf>
    <xf numFmtId="0" fontId="17" fillId="0" borderId="7" xfId="9" applyFont="1" applyFill="1" applyBorder="1" applyAlignment="1">
      <alignment horizontal="center" vertical="center" wrapText="1"/>
    </xf>
    <xf numFmtId="0" fontId="17" fillId="0" borderId="8" xfId="9" applyFont="1" applyFill="1" applyBorder="1" applyAlignment="1">
      <alignment horizontal="center" vertical="center" wrapText="1"/>
    </xf>
    <xf numFmtId="0" fontId="17" fillId="0" borderId="6" xfId="9" applyFont="1" applyFill="1" applyBorder="1" applyAlignment="1">
      <alignment horizontal="center" vertical="center" wrapText="1"/>
    </xf>
    <xf numFmtId="0" fontId="17" fillId="0" borderId="5" xfId="9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vertical="center" wrapText="1"/>
    </xf>
    <xf numFmtId="4" fontId="8" fillId="0" borderId="5" xfId="0" applyNumberFormat="1" applyFont="1" applyFill="1" applyBorder="1" applyAlignment="1">
      <alignment horizontal="center" vertical="center"/>
    </xf>
    <xf numFmtId="0" fontId="2" fillId="0" borderId="0" xfId="9" applyNumberFormat="1" applyFont="1" applyFill="1" applyBorder="1" applyAlignment="1">
      <alignment horizontal="left"/>
    </xf>
    <xf numFmtId="0" fontId="2" fillId="0" borderId="0" xfId="9" applyNumberFormat="1" applyFont="1" applyFill="1" applyBorder="1" applyAlignment="1">
      <alignment horizontal="left" wrapText="1"/>
    </xf>
    <xf numFmtId="0" fontId="17" fillId="0" borderId="7" xfId="9" applyFont="1" applyFill="1" applyBorder="1" applyAlignment="1">
      <alignment horizontal="center" vertical="center" wrapText="1"/>
    </xf>
    <xf numFmtId="0" fontId="17" fillId="0" borderId="8" xfId="9" applyFont="1" applyFill="1" applyBorder="1" applyAlignment="1">
      <alignment horizontal="center" vertical="center" wrapText="1"/>
    </xf>
    <xf numFmtId="0" fontId="17" fillId="0" borderId="6" xfId="9" applyFont="1" applyFill="1" applyBorder="1" applyAlignment="1">
      <alignment horizontal="center" vertical="center" wrapText="1"/>
    </xf>
    <xf numFmtId="0" fontId="17" fillId="0" borderId="5" xfId="9" applyFont="1" applyFill="1" applyBorder="1" applyAlignment="1">
      <alignment horizontal="center" vertical="center" wrapText="1"/>
    </xf>
    <xf numFmtId="0" fontId="17" fillId="0" borderId="5" xfId="9" applyNumberFormat="1" applyFont="1" applyFill="1" applyBorder="1" applyAlignment="1">
      <alignment horizontal="center" vertical="center"/>
    </xf>
    <xf numFmtId="49" fontId="16" fillId="0" borderId="5" xfId="9" applyNumberFormat="1" applyFont="1" applyFill="1" applyBorder="1" applyAlignment="1">
      <alignment horizontal="center" vertical="center"/>
    </xf>
    <xf numFmtId="0" fontId="64" fillId="0" borderId="49" xfId="294" applyFont="1" applyBorder="1" applyAlignment="1">
      <alignment horizontal="center" vertical="center" wrapText="1"/>
    </xf>
    <xf numFmtId="0" fontId="5" fillId="0" borderId="0" xfId="6" applyFont="1" applyBorder="1" applyAlignment="1">
      <alignment horizontal="right" wrapText="1"/>
    </xf>
    <xf numFmtId="0" fontId="5" fillId="0" borderId="0" xfId="6" applyFont="1" applyAlignment="1">
      <alignment horizontal="center"/>
    </xf>
    <xf numFmtId="0" fontId="5" fillId="0" borderId="0" xfId="6" applyFont="1" applyAlignment="1">
      <alignment horizontal="center" vertical="center" wrapText="1"/>
    </xf>
    <xf numFmtId="0" fontId="5" fillId="0" borderId="1" xfId="6" applyFont="1" applyBorder="1" applyAlignment="1">
      <alignment horizontal="center" wrapText="1"/>
    </xf>
    <xf numFmtId="0" fontId="2" fillId="2" borderId="0" xfId="6" applyFont="1" applyFill="1" applyAlignment="1">
      <alignment horizontal="left"/>
    </xf>
    <xf numFmtId="0" fontId="2" fillId="2" borderId="0" xfId="6" applyFont="1" applyFill="1" applyAlignment="1">
      <alignment horizontal="left" wrapText="1"/>
    </xf>
    <xf numFmtId="0" fontId="5" fillId="0" borderId="0" xfId="6" applyFont="1" applyBorder="1" applyAlignment="1">
      <alignment horizontal="right" vertical="center"/>
    </xf>
    <xf numFmtId="0" fontId="5" fillId="0" borderId="0" xfId="6" applyFont="1" applyAlignment="1">
      <alignment horizontal="center" wrapText="1"/>
    </xf>
    <xf numFmtId="0" fontId="5" fillId="0" borderId="0" xfId="6" applyFont="1" applyBorder="1" applyAlignment="1">
      <alignment horizontal="left"/>
    </xf>
    <xf numFmtId="0" fontId="19" fillId="0" borderId="2" xfId="5" applyNumberFormat="1" applyFont="1" applyFill="1" applyBorder="1" applyAlignment="1">
      <alignment horizontal="center" vertical="top" wrapText="1"/>
    </xf>
    <xf numFmtId="0" fontId="19" fillId="0" borderId="3" xfId="5" applyNumberFormat="1" applyFont="1" applyFill="1" applyBorder="1" applyAlignment="1">
      <alignment horizontal="center" vertical="top" wrapText="1"/>
    </xf>
    <xf numFmtId="0" fontId="19" fillId="0" borderId="4" xfId="5" applyNumberFormat="1" applyFont="1" applyFill="1" applyBorder="1" applyAlignment="1">
      <alignment horizontal="center" vertical="top" wrapText="1"/>
    </xf>
    <xf numFmtId="0" fontId="19" fillId="0" borderId="2" xfId="5" applyNumberFormat="1" applyFont="1" applyFill="1" applyBorder="1" applyAlignment="1">
      <alignment horizontal="center" vertical="center" wrapText="1"/>
    </xf>
    <xf numFmtId="0" fontId="19" fillId="0" borderId="3" xfId="5" applyNumberFormat="1" applyFont="1" applyFill="1" applyBorder="1" applyAlignment="1">
      <alignment horizontal="center" vertical="center" wrapText="1"/>
    </xf>
    <xf numFmtId="0" fontId="19" fillId="0" borderId="4" xfId="5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5" xfId="9" applyFont="1" applyFill="1" applyBorder="1" applyAlignment="1">
      <alignment horizontal="center" vertical="center"/>
    </xf>
    <xf numFmtId="0" fontId="2" fillId="0" borderId="5" xfId="9" applyFont="1" applyFill="1" applyBorder="1" applyAlignment="1">
      <alignment horizontal="center" vertical="top" wrapText="1"/>
    </xf>
    <xf numFmtId="0" fontId="2" fillId="0" borderId="5" xfId="9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left" vertical="center"/>
    </xf>
    <xf numFmtId="0" fontId="16" fillId="0" borderId="0" xfId="9" applyNumberFormat="1" applyFont="1" applyFill="1" applyBorder="1" applyAlignment="1">
      <alignment horizontal="center" vertical="top"/>
    </xf>
    <xf numFmtId="0" fontId="2" fillId="0" borderId="0" xfId="9" applyNumberFormat="1" applyFont="1" applyFill="1" applyBorder="1" applyAlignment="1">
      <alignment horizontal="left"/>
    </xf>
    <xf numFmtId="0" fontId="21" fillId="0" borderId="0" xfId="5" applyNumberFormat="1" applyFont="1" applyFill="1" applyBorder="1" applyAlignment="1">
      <alignment horizontal="center"/>
    </xf>
    <xf numFmtId="0" fontId="2" fillId="0" borderId="0" xfId="9" applyNumberFormat="1" applyFont="1" applyFill="1" applyBorder="1" applyAlignment="1">
      <alignment horizontal="left" wrapText="1"/>
    </xf>
    <xf numFmtId="0" fontId="2" fillId="0" borderId="4" xfId="9" applyFont="1" applyFill="1" applyBorder="1" applyAlignment="1">
      <alignment horizontal="center" vertical="top"/>
    </xf>
    <xf numFmtId="49" fontId="2" fillId="0" borderId="5" xfId="9" applyNumberFormat="1" applyFont="1" applyFill="1" applyBorder="1" applyAlignment="1">
      <alignment horizontal="center" vertical="top"/>
    </xf>
    <xf numFmtId="0" fontId="2" fillId="0" borderId="4" xfId="9" applyFont="1" applyFill="1" applyBorder="1" applyAlignment="1">
      <alignment horizontal="left" vertical="center" wrapText="1"/>
    </xf>
    <xf numFmtId="0" fontId="2" fillId="0" borderId="5" xfId="9" applyFont="1" applyFill="1" applyBorder="1" applyAlignment="1">
      <alignment horizontal="left" vertical="center" wrapText="1"/>
    </xf>
    <xf numFmtId="49" fontId="2" fillId="0" borderId="5" xfId="9" applyNumberFormat="1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left" wrapText="1"/>
    </xf>
    <xf numFmtId="0" fontId="17" fillId="0" borderId="7" xfId="9" applyFont="1" applyFill="1" applyBorder="1" applyAlignment="1">
      <alignment horizontal="center" vertical="center" wrapText="1"/>
    </xf>
    <xf numFmtId="0" fontId="17" fillId="0" borderId="8" xfId="9" applyFont="1" applyFill="1" applyBorder="1" applyAlignment="1">
      <alignment horizontal="center" vertical="center" wrapText="1"/>
    </xf>
    <xf numFmtId="0" fontId="17" fillId="0" borderId="6" xfId="9" applyFont="1" applyFill="1" applyBorder="1" applyAlignment="1">
      <alignment horizontal="center" vertical="center" wrapText="1"/>
    </xf>
    <xf numFmtId="0" fontId="2" fillId="0" borderId="5" xfId="9" applyNumberFormat="1" applyFont="1" applyFill="1" applyBorder="1" applyAlignment="1">
      <alignment horizontal="center" vertical="center"/>
    </xf>
    <xf numFmtId="0" fontId="2" fillId="0" borderId="4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49" fontId="17" fillId="0" borderId="5" xfId="9" applyNumberFormat="1" applyFont="1" applyFill="1" applyBorder="1" applyAlignment="1">
      <alignment horizontal="center" vertical="center" wrapText="1"/>
    </xf>
    <xf numFmtId="0" fontId="17" fillId="0" borderId="5" xfId="9" applyFont="1" applyFill="1" applyBorder="1" applyAlignment="1">
      <alignment horizontal="center" vertical="center" wrapText="1"/>
    </xf>
    <xf numFmtId="49" fontId="17" fillId="0" borderId="5" xfId="9" applyNumberFormat="1" applyFont="1" applyFill="1" applyBorder="1" applyAlignment="1">
      <alignment horizontal="center" vertical="center"/>
    </xf>
    <xf numFmtId="49" fontId="17" fillId="0" borderId="7" xfId="9" applyNumberFormat="1" applyFont="1" applyFill="1" applyBorder="1" applyAlignment="1">
      <alignment horizontal="center" vertical="top" wrapText="1"/>
    </xf>
    <xf numFmtId="49" fontId="17" fillId="0" borderId="8" xfId="9" applyNumberFormat="1" applyFont="1" applyFill="1" applyBorder="1" applyAlignment="1">
      <alignment horizontal="center" vertical="top" wrapText="1"/>
    </xf>
    <xf numFmtId="49" fontId="17" fillId="0" borderId="6" xfId="9" applyNumberFormat="1" applyFont="1" applyFill="1" applyBorder="1" applyAlignment="1">
      <alignment horizontal="center" vertical="top" wrapText="1"/>
    </xf>
    <xf numFmtId="0" fontId="2" fillId="0" borderId="0" xfId="9" applyNumberFormat="1" applyFont="1" applyFill="1" applyBorder="1" applyAlignment="1">
      <alignment horizontal="center"/>
    </xf>
    <xf numFmtId="0" fontId="2" fillId="0" borderId="0" xfId="9" applyNumberFormat="1" applyFont="1" applyFill="1" applyBorder="1" applyAlignment="1">
      <alignment horizontal="left" vertical="center" wrapText="1"/>
    </xf>
    <xf numFmtId="0" fontId="2" fillId="0" borderId="5" xfId="9" applyNumberFormat="1" applyFont="1" applyFill="1" applyBorder="1" applyAlignment="1">
      <alignment horizontal="center" vertical="center" wrapText="1"/>
    </xf>
    <xf numFmtId="0" fontId="2" fillId="0" borderId="7" xfId="9" applyNumberFormat="1" applyFont="1" applyFill="1" applyBorder="1" applyAlignment="1">
      <alignment horizontal="center" vertical="center"/>
    </xf>
    <xf numFmtId="0" fontId="2" fillId="0" borderId="8" xfId="9" applyNumberFormat="1" applyFont="1" applyFill="1" applyBorder="1" applyAlignment="1">
      <alignment horizontal="center" vertical="center"/>
    </xf>
    <xf numFmtId="0" fontId="2" fillId="0" borderId="6" xfId="9" applyNumberFormat="1" applyFont="1" applyFill="1" applyBorder="1" applyAlignment="1">
      <alignment horizontal="center" vertical="center"/>
    </xf>
    <xf numFmtId="0" fontId="15" fillId="0" borderId="0" xfId="9" applyNumberFormat="1" applyFont="1" applyFill="1" applyBorder="1" applyAlignment="1">
      <alignment horizontal="left" wrapText="1"/>
    </xf>
    <xf numFmtId="0" fontId="15" fillId="0" borderId="14" xfId="9" applyNumberFormat="1" applyFont="1" applyFill="1" applyBorder="1" applyAlignment="1">
      <alignment horizontal="left" wrapText="1"/>
    </xf>
    <xf numFmtId="0" fontId="15" fillId="0" borderId="0" xfId="9" applyNumberFormat="1" applyFont="1" applyFill="1" applyBorder="1" applyAlignment="1">
      <alignment horizontal="left"/>
    </xf>
    <xf numFmtId="0" fontId="20" fillId="0" borderId="0" xfId="9" applyNumberFormat="1" applyFont="1" applyFill="1" applyBorder="1" applyAlignment="1">
      <alignment horizontal="center" vertical="top" wrapText="1"/>
    </xf>
    <xf numFmtId="0" fontId="20" fillId="0" borderId="14" xfId="9" applyNumberFormat="1" applyFont="1" applyFill="1" applyBorder="1" applyAlignment="1">
      <alignment horizontal="center" vertical="top" wrapText="1"/>
    </xf>
    <xf numFmtId="49" fontId="16" fillId="0" borderId="5" xfId="9" applyNumberFormat="1" applyFont="1" applyFill="1" applyBorder="1" applyAlignment="1">
      <alignment horizontal="center" vertical="center"/>
    </xf>
    <xf numFmtId="0" fontId="17" fillId="0" borderId="5" xfId="9" applyNumberFormat="1" applyFont="1" applyFill="1" applyBorder="1" applyAlignment="1">
      <alignment horizontal="center" vertical="center"/>
    </xf>
    <xf numFmtId="49" fontId="17" fillId="0" borderId="5" xfId="9" applyNumberFormat="1" applyFont="1" applyBorder="1" applyAlignment="1">
      <alignment horizontal="center" vertical="center" wrapText="1"/>
    </xf>
    <xf numFmtId="0" fontId="17" fillId="0" borderId="5" xfId="9" applyFont="1" applyBorder="1" applyAlignment="1">
      <alignment horizontal="center" vertical="center" wrapText="1"/>
    </xf>
    <xf numFmtId="49" fontId="17" fillId="0" borderId="5" xfId="9" applyNumberFormat="1" applyFont="1" applyBorder="1" applyAlignment="1">
      <alignment horizontal="center" vertical="center"/>
    </xf>
    <xf numFmtId="0" fontId="2" fillId="0" borderId="0" xfId="9" applyNumberFormat="1" applyFont="1" applyBorder="1" applyAlignment="1">
      <alignment horizontal="left"/>
    </xf>
    <xf numFmtId="0" fontId="2" fillId="0" borderId="5" xfId="9" applyFont="1" applyBorder="1" applyAlignment="1">
      <alignment horizontal="center" vertical="center"/>
    </xf>
    <xf numFmtId="0" fontId="2" fillId="0" borderId="5" xfId="9" applyFont="1" applyBorder="1" applyAlignment="1">
      <alignment horizontal="center" vertical="top" wrapText="1"/>
    </xf>
    <xf numFmtId="0" fontId="2" fillId="0" borderId="5" xfId="9" applyFont="1" applyBorder="1" applyAlignment="1">
      <alignment horizontal="center" vertical="top"/>
    </xf>
    <xf numFmtId="0" fontId="2" fillId="0" borderId="0" xfId="9" applyNumberFormat="1" applyFont="1" applyBorder="1" applyAlignment="1">
      <alignment horizontal="center"/>
    </xf>
    <xf numFmtId="0" fontId="2" fillId="0" borderId="0" xfId="9" applyNumberFormat="1" applyFont="1" applyBorder="1" applyAlignment="1">
      <alignment horizontal="left" vertical="center" wrapText="1"/>
    </xf>
    <xf numFmtId="0" fontId="2" fillId="0" borderId="5" xfId="9" applyNumberFormat="1" applyFont="1" applyBorder="1" applyAlignment="1">
      <alignment horizontal="center" vertical="center" wrapText="1"/>
    </xf>
    <xf numFmtId="49" fontId="2" fillId="0" borderId="7" xfId="9" applyNumberFormat="1" applyFont="1" applyFill="1" applyBorder="1" applyAlignment="1">
      <alignment horizontal="center" vertical="center"/>
    </xf>
    <xf numFmtId="49" fontId="2" fillId="0" borderId="8" xfId="9" applyNumberFormat="1" applyFont="1" applyFill="1" applyBorder="1" applyAlignment="1">
      <alignment horizontal="center" vertical="center"/>
    </xf>
    <xf numFmtId="49" fontId="2" fillId="0" borderId="6" xfId="9" applyNumberFormat="1" applyFont="1" applyFill="1" applyBorder="1" applyAlignment="1">
      <alignment horizontal="center" vertical="center"/>
    </xf>
    <xf numFmtId="0" fontId="15" fillId="0" borderId="0" xfId="9" applyNumberFormat="1" applyFont="1" applyBorder="1" applyAlignment="1">
      <alignment horizontal="left" wrapText="1"/>
    </xf>
    <xf numFmtId="0" fontId="15" fillId="0" borderId="14" xfId="9" applyNumberFormat="1" applyFont="1" applyBorder="1" applyAlignment="1">
      <alignment horizontal="left" wrapText="1"/>
    </xf>
    <xf numFmtId="0" fontId="16" fillId="0" borderId="5" xfId="9" applyNumberFormat="1" applyFont="1" applyFill="1" applyBorder="1" applyAlignment="1">
      <alignment horizontal="center" vertical="center"/>
    </xf>
    <xf numFmtId="0" fontId="17" fillId="0" borderId="7" xfId="9" applyFont="1" applyBorder="1" applyAlignment="1">
      <alignment horizontal="center" vertical="center" wrapText="1"/>
    </xf>
    <xf numFmtId="0" fontId="17" fillId="0" borderId="8" xfId="9" applyFont="1" applyBorder="1" applyAlignment="1">
      <alignment horizontal="center" vertical="center" wrapText="1"/>
    </xf>
    <xf numFmtId="0" fontId="17" fillId="0" borderId="6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top"/>
    </xf>
    <xf numFmtId="0" fontId="2" fillId="0" borderId="5" xfId="9" applyNumberFormat="1" applyFont="1" applyBorder="1" applyAlignment="1">
      <alignment horizontal="center" vertical="center"/>
    </xf>
    <xf numFmtId="0" fontId="2" fillId="0" borderId="4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16" fillId="0" borderId="0" xfId="9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left" vertical="center"/>
    </xf>
    <xf numFmtId="0" fontId="2" fillId="0" borderId="5" xfId="9" applyFont="1" applyBorder="1" applyAlignment="1">
      <alignment horizontal="left" wrapText="1"/>
    </xf>
    <xf numFmtId="0" fontId="2" fillId="0" borderId="0" xfId="9" applyNumberFormat="1" applyFont="1" applyBorder="1" applyAlignment="1">
      <alignment horizontal="left" vertical="center"/>
    </xf>
    <xf numFmtId="0" fontId="2" fillId="0" borderId="4" xfId="9" applyFont="1" applyBorder="1" applyAlignment="1">
      <alignment horizontal="left" vertical="center" wrapText="1"/>
    </xf>
    <xf numFmtId="0" fontId="2" fillId="0" borderId="5" xfId="9" applyFont="1" applyBorder="1" applyAlignment="1">
      <alignment horizontal="left" vertical="center" wrapText="1"/>
    </xf>
    <xf numFmtId="49" fontId="2" fillId="2" borderId="7" xfId="9" applyNumberFormat="1" applyFont="1" applyFill="1" applyBorder="1" applyAlignment="1">
      <alignment horizontal="center" vertical="center"/>
    </xf>
    <xf numFmtId="49" fontId="2" fillId="2" borderId="8" xfId="9" applyNumberFormat="1" applyFont="1" applyFill="1" applyBorder="1" applyAlignment="1">
      <alignment horizontal="center" vertical="center"/>
    </xf>
    <xf numFmtId="49" fontId="2" fillId="2" borderId="6" xfId="9" applyNumberFormat="1" applyFont="1" applyFill="1" applyBorder="1" applyAlignment="1">
      <alignment horizontal="center" vertical="center"/>
    </xf>
    <xf numFmtId="0" fontId="17" fillId="0" borderId="0" xfId="9" applyNumberFormat="1" applyFont="1" applyBorder="1" applyAlignment="1">
      <alignment horizontal="center" vertical="top" wrapText="1"/>
    </xf>
    <xf numFmtId="0" fontId="17" fillId="0" borderId="14" xfId="9" applyNumberFormat="1" applyFont="1" applyBorder="1" applyAlignment="1">
      <alignment horizontal="center" vertical="top" wrapText="1"/>
    </xf>
    <xf numFmtId="0" fontId="15" fillId="2" borderId="0" xfId="9" applyNumberFormat="1" applyFont="1" applyFill="1" applyBorder="1" applyAlignment="1">
      <alignment horizontal="left"/>
    </xf>
    <xf numFmtId="0" fontId="2" fillId="0" borderId="0" xfId="9" applyNumberFormat="1" applyFont="1" applyBorder="1" applyAlignment="1">
      <alignment horizontal="left" vertical="top" wrapText="1"/>
    </xf>
    <xf numFmtId="49" fontId="17" fillId="0" borderId="7" xfId="9" applyNumberFormat="1" applyFont="1" applyBorder="1" applyAlignment="1">
      <alignment horizontal="center" vertical="center" wrapText="1"/>
    </xf>
    <xf numFmtId="49" fontId="17" fillId="0" borderId="8" xfId="9" applyNumberFormat="1" applyFont="1" applyBorder="1" applyAlignment="1">
      <alignment horizontal="center" vertical="center" wrapText="1"/>
    </xf>
    <xf numFmtId="49" fontId="17" fillId="0" borderId="6" xfId="9" applyNumberFormat="1" applyFont="1" applyBorder="1" applyAlignment="1">
      <alignment horizontal="center" vertical="center" wrapText="1"/>
    </xf>
    <xf numFmtId="0" fontId="2" fillId="0" borderId="2" xfId="9" applyFont="1" applyBorder="1" applyAlignment="1">
      <alignment horizontal="center" vertical="top" wrapText="1"/>
    </xf>
    <xf numFmtId="0" fontId="2" fillId="0" borderId="3" xfId="9" applyFont="1" applyBorder="1" applyAlignment="1">
      <alignment horizontal="center" vertical="top" wrapText="1"/>
    </xf>
    <xf numFmtId="0" fontId="2" fillId="0" borderId="0" xfId="9" applyNumberFormat="1" applyFont="1" applyFill="1" applyBorder="1" applyAlignment="1">
      <alignment horizontal="left" vertical="top" wrapText="1"/>
    </xf>
    <xf numFmtId="0" fontId="2" fillId="0" borderId="1" xfId="9" applyNumberFormat="1" applyFont="1" applyFill="1" applyBorder="1" applyAlignment="1">
      <alignment horizontal="left" vertical="top" wrapText="1"/>
    </xf>
    <xf numFmtId="0" fontId="2" fillId="0" borderId="3" xfId="9" applyNumberFormat="1" applyFont="1" applyFill="1" applyBorder="1" applyAlignment="1">
      <alignment horizontal="left" vertical="top" wrapText="1"/>
    </xf>
    <xf numFmtId="0" fontId="2" fillId="0" borderId="2" xfId="9" applyFont="1" applyFill="1" applyBorder="1" applyAlignment="1">
      <alignment horizontal="center" vertical="top"/>
    </xf>
    <xf numFmtId="0" fontId="2" fillId="0" borderId="4" xfId="9" applyNumberFormat="1" applyFont="1" applyBorder="1" applyAlignment="1">
      <alignment horizontal="center" vertical="top" wrapText="1"/>
    </xf>
    <xf numFmtId="0" fontId="2" fillId="0" borderId="5" xfId="9" applyNumberFormat="1" applyFont="1" applyBorder="1" applyAlignment="1">
      <alignment horizontal="center" vertical="top" wrapText="1"/>
    </xf>
    <xf numFmtId="0" fontId="2" fillId="0" borderId="5" xfId="9" applyNumberFormat="1" applyFont="1" applyFill="1" applyBorder="1" applyAlignment="1">
      <alignment horizontal="center" vertical="top" wrapText="1"/>
    </xf>
    <xf numFmtId="0" fontId="2" fillId="0" borderId="5" xfId="9" applyNumberFormat="1" applyFont="1" applyFill="1" applyBorder="1" applyAlignment="1">
      <alignment horizontal="left" vertical="top" wrapText="1"/>
    </xf>
    <xf numFmtId="0" fontId="2" fillId="0" borderId="2" xfId="9" applyNumberFormat="1" applyFont="1" applyFill="1" applyBorder="1" applyAlignment="1">
      <alignment horizontal="left" vertical="top" wrapText="1"/>
    </xf>
    <xf numFmtId="0" fontId="2" fillId="0" borderId="3" xfId="9" applyNumberFormat="1" applyFont="1" applyFill="1" applyBorder="1" applyAlignment="1">
      <alignment horizontal="left" vertical="center" wrapText="1"/>
    </xf>
    <xf numFmtId="0" fontId="2" fillId="0" borderId="0" xfId="9" applyNumberFormat="1" applyFont="1" applyFill="1" applyBorder="1" applyAlignment="1">
      <alignment horizontal="left" vertical="center"/>
    </xf>
    <xf numFmtId="0" fontId="2" fillId="0" borderId="1" xfId="9" applyNumberFormat="1" applyFont="1" applyFill="1" applyBorder="1" applyAlignment="1">
      <alignment horizontal="left"/>
    </xf>
    <xf numFmtId="49" fontId="2" fillId="0" borderId="3" xfId="9" applyNumberFormat="1" applyFont="1" applyFill="1" applyBorder="1" applyAlignment="1">
      <alignment horizontal="left" vertical="center" wrapText="1"/>
    </xf>
    <xf numFmtId="49" fontId="2" fillId="0" borderId="0" xfId="9" applyNumberFormat="1" applyFont="1" applyFill="1" applyBorder="1" applyAlignment="1">
      <alignment horizontal="left" vertical="center" wrapText="1"/>
    </xf>
    <xf numFmtId="49" fontId="2" fillId="0" borderId="3" xfId="9" applyNumberFormat="1" applyFont="1" applyFill="1" applyBorder="1" applyAlignment="1">
      <alignment horizontal="left" vertical="center"/>
    </xf>
    <xf numFmtId="0" fontId="2" fillId="0" borderId="0" xfId="9" applyNumberFormat="1" applyFont="1" applyBorder="1" applyAlignment="1">
      <alignment horizontal="justify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10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 wrapText="1"/>
    </xf>
    <xf numFmtId="0" fontId="16" fillId="0" borderId="9" xfId="0" applyNumberFormat="1" applyFont="1" applyFill="1" applyBorder="1" applyAlignment="1">
      <alignment horizontal="center" vertical="center" wrapText="1"/>
    </xf>
    <xf numFmtId="0" fontId="16" fillId="0" borderId="15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6" fillId="0" borderId="14" xfId="0" applyNumberFormat="1" applyFont="1" applyFill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3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top" wrapText="1"/>
    </xf>
    <xf numFmtId="0" fontId="11" fillId="0" borderId="5" xfId="0" applyFont="1" applyFill="1" applyBorder="1" applyAlignment="1">
      <alignment horizontal="center" vertical="center" wrapText="1"/>
    </xf>
    <xf numFmtId="171" fontId="8" fillId="0" borderId="15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Fill="1" applyBorder="1" applyAlignment="1">
      <alignment horizontal="center" vertical="center" wrapText="1"/>
    </xf>
    <xf numFmtId="4" fontId="8" fillId="0" borderId="13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62" fillId="0" borderId="32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3" fontId="64" fillId="0" borderId="32" xfId="294" applyNumberFormat="1" applyFont="1" applyFill="1" applyBorder="1" applyAlignment="1">
      <alignment horizontal="center" vertical="center" wrapText="1"/>
    </xf>
    <xf numFmtId="0" fontId="64" fillId="0" borderId="32" xfId="294" applyFont="1" applyFill="1" applyBorder="1" applyAlignment="1">
      <alignment horizontal="center" vertical="center" wrapText="1"/>
    </xf>
    <xf numFmtId="3" fontId="64" fillId="0" borderId="32" xfId="294" applyNumberFormat="1" applyFont="1" applyBorder="1" applyAlignment="1">
      <alignment horizontal="center" vertical="center" wrapText="1"/>
    </xf>
    <xf numFmtId="0" fontId="64" fillId="0" borderId="32" xfId="294" applyFont="1" applyBorder="1" applyAlignment="1">
      <alignment horizontal="center" vertical="center" wrapText="1"/>
    </xf>
    <xf numFmtId="0" fontId="64" fillId="0" borderId="33" xfId="294" applyFont="1" applyBorder="1" applyAlignment="1">
      <alignment horizontal="center" vertical="center" wrapText="1"/>
    </xf>
    <xf numFmtId="0" fontId="64" fillId="0" borderId="8" xfId="294" applyFont="1" applyBorder="1" applyAlignment="1">
      <alignment horizontal="center" vertical="center" wrapText="1"/>
    </xf>
    <xf numFmtId="0" fontId="64" fillId="0" borderId="6" xfId="294" applyFont="1" applyBorder="1" applyAlignment="1">
      <alignment horizontal="center" vertical="center" wrapText="1"/>
    </xf>
    <xf numFmtId="0" fontId="14" fillId="0" borderId="0" xfId="294" applyAlignment="1">
      <alignment horizontal="center"/>
    </xf>
    <xf numFmtId="0" fontId="64" fillId="0" borderId="32" xfId="294" applyFont="1" applyBorder="1" applyAlignment="1">
      <alignment vertical="center" wrapText="1"/>
    </xf>
    <xf numFmtId="0" fontId="25" fillId="0" borderId="0" xfId="293" applyNumberFormat="1" applyFont="1" applyFill="1" applyBorder="1" applyAlignment="1">
      <alignment horizontal="center" vertical="center"/>
    </xf>
    <xf numFmtId="0" fontId="26" fillId="0" borderId="1" xfId="6" applyNumberFormat="1" applyFont="1" applyFill="1" applyBorder="1" applyAlignment="1">
      <alignment horizontal="left" vertical="center"/>
    </xf>
    <xf numFmtId="0" fontId="28" fillId="4" borderId="5" xfId="6" applyNumberFormat="1" applyFont="1" applyFill="1" applyBorder="1" applyAlignment="1">
      <alignment horizontal="center" vertical="center" wrapText="1"/>
    </xf>
    <xf numFmtId="0" fontId="28" fillId="4" borderId="7" xfId="6" applyNumberFormat="1" applyFont="1" applyFill="1" applyBorder="1" applyAlignment="1">
      <alignment horizontal="center" vertical="center" wrapText="1"/>
    </xf>
    <xf numFmtId="0" fontId="26" fillId="4" borderId="5" xfId="6" applyNumberFormat="1" applyFont="1" applyFill="1" applyBorder="1" applyAlignment="1">
      <alignment horizontal="center" vertical="center" wrapText="1"/>
    </xf>
  </cellXfs>
  <cellStyles count="533">
    <cellStyle name=" 1" xfId="16"/>
    <cellStyle name="_Коммуналка прил.13 конт.2009" xfId="17"/>
    <cellStyle name="_Расшифровки к приказу  за 1 квартал 2011 года" xfId="18"/>
    <cellStyle name="20% - Accent1" xfId="19"/>
    <cellStyle name="20% - Accent1 2" xfId="20"/>
    <cellStyle name="20% - Accent2" xfId="21"/>
    <cellStyle name="20% - Accent2 2" xfId="22"/>
    <cellStyle name="20% - Accent3" xfId="23"/>
    <cellStyle name="20% - Accent3 2" xfId="24"/>
    <cellStyle name="20% - Accent4" xfId="25"/>
    <cellStyle name="20% - Accent4 2" xfId="26"/>
    <cellStyle name="20% - Accent5" xfId="27"/>
    <cellStyle name="20% - Accent5 2" xfId="28"/>
    <cellStyle name="20% - Accent6" xfId="29"/>
    <cellStyle name="20% - Accent6 2" xfId="30"/>
    <cellStyle name="20% — акцент1" xfId="31"/>
    <cellStyle name="20% - Акцент1 2" xfId="32"/>
    <cellStyle name="20% — акцент1 2" xfId="33"/>
    <cellStyle name="20% - Акцент1 2 2" xfId="34"/>
    <cellStyle name="20% - Акцент1 3" xfId="35"/>
    <cellStyle name="20% - Акцент1 4" xfId="36"/>
    <cellStyle name="20% — акцент1_БЛАНК запроса Стипендия на 2017 год (0704,0706)" xfId="37"/>
    <cellStyle name="20% — акцент2" xfId="38"/>
    <cellStyle name="20% - Акцент2 2" xfId="39"/>
    <cellStyle name="20% — акцент2 2" xfId="40"/>
    <cellStyle name="20% - Акцент2 2 2" xfId="41"/>
    <cellStyle name="20% - Акцент2 3" xfId="42"/>
    <cellStyle name="20% - Акцент2 4" xfId="43"/>
    <cellStyle name="20% — акцент2_БЛАНК запроса Стипендия на 2017 год (0704,0706)" xfId="44"/>
    <cellStyle name="20% — акцент3" xfId="45"/>
    <cellStyle name="20% - Акцент3 2" xfId="46"/>
    <cellStyle name="20% — акцент3 2" xfId="47"/>
    <cellStyle name="20% - Акцент3 2 2" xfId="48"/>
    <cellStyle name="20% - Акцент3 3" xfId="49"/>
    <cellStyle name="20% - Акцент3 4" xfId="50"/>
    <cellStyle name="20% — акцент3_БЛАНК запроса Стипендия на 2017 год (0704,0706)" xfId="51"/>
    <cellStyle name="20% — акцент4" xfId="52"/>
    <cellStyle name="20% - Акцент4 2" xfId="53"/>
    <cellStyle name="20% — акцент4 2" xfId="54"/>
    <cellStyle name="20% - Акцент4 2 2" xfId="55"/>
    <cellStyle name="20% - Акцент4 3" xfId="56"/>
    <cellStyle name="20% - Акцент4 4" xfId="57"/>
    <cellStyle name="20% — акцент4_БЛАНК запроса Стипендия на 2017 год (0704,0706)" xfId="58"/>
    <cellStyle name="20% — акцент5" xfId="59"/>
    <cellStyle name="20% - Акцент5 2" xfId="60"/>
    <cellStyle name="20% — акцент5 2" xfId="61"/>
    <cellStyle name="20% - Акцент5 2 2" xfId="62"/>
    <cellStyle name="20% - Акцент5 3" xfId="63"/>
    <cellStyle name="20% - Акцент5 4" xfId="64"/>
    <cellStyle name="20% — акцент5_БЛАНК запроса Стипендия на 2017 год (0704,0706)" xfId="65"/>
    <cellStyle name="20% — акцент6" xfId="66"/>
    <cellStyle name="20% - Акцент6 2" xfId="67"/>
    <cellStyle name="20% — акцент6 2" xfId="68"/>
    <cellStyle name="20% - Акцент6 2 2" xfId="69"/>
    <cellStyle name="20% - Акцент6 3" xfId="70"/>
    <cellStyle name="20% - Акцент6 4" xfId="71"/>
    <cellStyle name="20% — акцент6_БЛАНК запроса Стипендия на 2017 год (0704,0706)" xfId="72"/>
    <cellStyle name="40% - Accent1" xfId="73"/>
    <cellStyle name="40% - Accent1 2" xfId="74"/>
    <cellStyle name="40% - Accent2" xfId="75"/>
    <cellStyle name="40% - Accent2 2" xfId="76"/>
    <cellStyle name="40% - Accent3" xfId="77"/>
    <cellStyle name="40% - Accent3 2" xfId="78"/>
    <cellStyle name="40% - Accent4" xfId="79"/>
    <cellStyle name="40% - Accent4 2" xfId="80"/>
    <cellStyle name="40% - Accent5" xfId="81"/>
    <cellStyle name="40% - Accent5 2" xfId="82"/>
    <cellStyle name="40% - Accent6" xfId="83"/>
    <cellStyle name="40% - Accent6 2" xfId="84"/>
    <cellStyle name="40% — акцент1" xfId="85"/>
    <cellStyle name="40% - Акцент1 2" xfId="86"/>
    <cellStyle name="40% — акцент1 2" xfId="87"/>
    <cellStyle name="40% - Акцент1 2 2" xfId="88"/>
    <cellStyle name="40% - Акцент1 3" xfId="89"/>
    <cellStyle name="40% - Акцент1 4" xfId="90"/>
    <cellStyle name="40% — акцент1_БЛАНК запроса Стипендия на 2017 год (0704,0706)" xfId="91"/>
    <cellStyle name="40% — акцент2" xfId="92"/>
    <cellStyle name="40% - Акцент2 2" xfId="93"/>
    <cellStyle name="40% — акцент2 2" xfId="94"/>
    <cellStyle name="40% - Акцент2 2 2" xfId="95"/>
    <cellStyle name="40% - Акцент2 3" xfId="96"/>
    <cellStyle name="40% - Акцент2 4" xfId="97"/>
    <cellStyle name="40% — акцент2_БЛАНК запроса Стипендия на 2017 год (0704,0706)" xfId="98"/>
    <cellStyle name="40% — акцент3" xfId="99"/>
    <cellStyle name="40% - Акцент3 2" xfId="100"/>
    <cellStyle name="40% — акцент3 2" xfId="101"/>
    <cellStyle name="40% - Акцент3 2 2" xfId="102"/>
    <cellStyle name="40% - Акцент3 3" xfId="103"/>
    <cellStyle name="40% - Акцент3 4" xfId="104"/>
    <cellStyle name="40% — акцент3_БЛАНК запроса Стипендия на 2017 год (0704,0706)" xfId="105"/>
    <cellStyle name="40% — акцент4" xfId="106"/>
    <cellStyle name="40% - Акцент4 2" xfId="107"/>
    <cellStyle name="40% — акцент4 2" xfId="108"/>
    <cellStyle name="40% - Акцент4 2 2" xfId="109"/>
    <cellStyle name="40% - Акцент4 3" xfId="110"/>
    <cellStyle name="40% - Акцент4 4" xfId="111"/>
    <cellStyle name="40% — акцент4_БЛАНК запроса Стипендия на 2017 год (0704,0706)" xfId="112"/>
    <cellStyle name="40% — акцент5" xfId="113"/>
    <cellStyle name="40% - Акцент5 2" xfId="114"/>
    <cellStyle name="40% — акцент5 2" xfId="115"/>
    <cellStyle name="40% - Акцент5 2 2" xfId="116"/>
    <cellStyle name="40% - Акцент5 3" xfId="117"/>
    <cellStyle name="40% - Акцент5 4" xfId="118"/>
    <cellStyle name="40% — акцент5_БЛАНК запроса Стипендия на 2017 год (0704,0706)" xfId="119"/>
    <cellStyle name="40% — акцент6" xfId="120"/>
    <cellStyle name="40% - Акцент6 2" xfId="121"/>
    <cellStyle name="40% — акцент6 2" xfId="122"/>
    <cellStyle name="40% - Акцент6 2 2" xfId="123"/>
    <cellStyle name="40% - Акцент6 3" xfId="124"/>
    <cellStyle name="40% - Акцент6 4" xfId="125"/>
    <cellStyle name="40% — акцент6_БЛАНК запроса Стипендия на 2017 год (0704,0706)" xfId="126"/>
    <cellStyle name="60% - Accent1" xfId="127"/>
    <cellStyle name="60% - Accent2" xfId="128"/>
    <cellStyle name="60% - Accent3" xfId="129"/>
    <cellStyle name="60% - Accent4" xfId="130"/>
    <cellStyle name="60% - Accent5" xfId="131"/>
    <cellStyle name="60% - Accent6" xfId="132"/>
    <cellStyle name="60% — акцент1" xfId="133"/>
    <cellStyle name="60% - Акцент1 2" xfId="134"/>
    <cellStyle name="60% - Акцент1 3" xfId="135"/>
    <cellStyle name="60% - Акцент1 4" xfId="136"/>
    <cellStyle name="60% — акцент2" xfId="137"/>
    <cellStyle name="60% - Акцент2 2" xfId="138"/>
    <cellStyle name="60% - Акцент2 3" xfId="139"/>
    <cellStyle name="60% - Акцент2 4" xfId="140"/>
    <cellStyle name="60% — акцент3" xfId="141"/>
    <cellStyle name="60% - Акцент3 2" xfId="142"/>
    <cellStyle name="60% - Акцент3 3" xfId="143"/>
    <cellStyle name="60% - Акцент3 4" xfId="144"/>
    <cellStyle name="60% — акцент4" xfId="145"/>
    <cellStyle name="60% - Акцент4 2" xfId="146"/>
    <cellStyle name="60% - Акцент4 3" xfId="147"/>
    <cellStyle name="60% - Акцент4 4" xfId="148"/>
    <cellStyle name="60% — акцент5" xfId="149"/>
    <cellStyle name="60% - Акцент5 2" xfId="150"/>
    <cellStyle name="60% - Акцент5 3" xfId="151"/>
    <cellStyle name="60% - Акцент5 4" xfId="152"/>
    <cellStyle name="60% — акцент6" xfId="153"/>
    <cellStyle name="60% - Акцент6 2" xfId="154"/>
    <cellStyle name="60% - Акцент6 3" xfId="155"/>
    <cellStyle name="60% - Акцент6 4" xfId="156"/>
    <cellStyle name="Accent1" xfId="157"/>
    <cellStyle name="Accent2" xfId="158"/>
    <cellStyle name="Accent3" xfId="159"/>
    <cellStyle name="Accent4" xfId="160"/>
    <cellStyle name="Accent5" xfId="161"/>
    <cellStyle name="Accent6" xfId="162"/>
    <cellStyle name="Bad" xfId="163"/>
    <cellStyle name="Calculation" xfId="164"/>
    <cellStyle name="Calculation 2" xfId="165"/>
    <cellStyle name="Calculation 2 2" xfId="366"/>
    <cellStyle name="Calculation 2 2 2" xfId="451"/>
    <cellStyle name="Calculation 2 2 3" xfId="484"/>
    <cellStyle name="Calculation 2 2 4" xfId="515"/>
    <cellStyle name="Calculation 3" xfId="296"/>
    <cellStyle name="Calculation 3 2" xfId="367"/>
    <cellStyle name="Calculation 3 2 2" xfId="452"/>
    <cellStyle name="Calculation 3 2 3" xfId="485"/>
    <cellStyle name="Calculation 3 2 4" xfId="516"/>
    <cellStyle name="Calculation 3 3" xfId="411"/>
    <cellStyle name="Calculation 3 4" xfId="400"/>
    <cellStyle name="Calculation 3 5" xfId="401"/>
    <cellStyle name="Check Cell" xfId="166"/>
    <cellStyle name="Explanatory Text" xfId="167"/>
    <cellStyle name="Good" xfId="168"/>
    <cellStyle name="Heading 1" xfId="169"/>
    <cellStyle name="Heading 2" xfId="170"/>
    <cellStyle name="Heading 3" xfId="171"/>
    <cellStyle name="Heading 4" xfId="172"/>
    <cellStyle name="Input" xfId="173"/>
    <cellStyle name="Input 2" xfId="174"/>
    <cellStyle name="Input 2 2" xfId="364"/>
    <cellStyle name="Input 2 2 2" xfId="449"/>
    <cellStyle name="Input 2 2 3" xfId="482"/>
    <cellStyle name="Input 2 2 4" xfId="513"/>
    <cellStyle name="Input 3" xfId="297"/>
    <cellStyle name="Input 3 2" xfId="365"/>
    <cellStyle name="Input 3 2 2" xfId="450"/>
    <cellStyle name="Input 3 2 3" xfId="483"/>
    <cellStyle name="Input 3 2 4" xfId="514"/>
    <cellStyle name="Input 3 3" xfId="412"/>
    <cellStyle name="Input 3 4" xfId="399"/>
    <cellStyle name="Input 3 5" xfId="423"/>
    <cellStyle name="Linked Cell" xfId="175"/>
    <cellStyle name="Neutral" xfId="176"/>
    <cellStyle name="Note" xfId="177"/>
    <cellStyle name="Note 2" xfId="178"/>
    <cellStyle name="Note 2 2" xfId="179"/>
    <cellStyle name="Note 2 2 2" xfId="361"/>
    <cellStyle name="Note 2 2 2 2" xfId="446"/>
    <cellStyle name="Note 2 2 2 3" xfId="479"/>
    <cellStyle name="Note 2 2 2 4" xfId="510"/>
    <cellStyle name="Note 2 3" xfId="299"/>
    <cellStyle name="Note 2 3 2" xfId="362"/>
    <cellStyle name="Note 2 3 2 2" xfId="447"/>
    <cellStyle name="Note 2 3 2 3" xfId="480"/>
    <cellStyle name="Note 2 3 2 4" xfId="511"/>
    <cellStyle name="Note 2 3 3" xfId="414"/>
    <cellStyle name="Note 2 3 4" xfId="397"/>
    <cellStyle name="Note 2 3 5" xfId="424"/>
    <cellStyle name="Note 3" xfId="180"/>
    <cellStyle name="Note 3 2" xfId="360"/>
    <cellStyle name="Note 3 2 2" xfId="445"/>
    <cellStyle name="Note 3 2 3" xfId="478"/>
    <cellStyle name="Note 3 2 4" xfId="509"/>
    <cellStyle name="Note 4" xfId="298"/>
    <cellStyle name="Note 4 2" xfId="363"/>
    <cellStyle name="Note 4 2 2" xfId="448"/>
    <cellStyle name="Note 4 2 3" xfId="481"/>
    <cellStyle name="Note 4 2 4" xfId="512"/>
    <cellStyle name="Note 4 3" xfId="413"/>
    <cellStyle name="Note 4 4" xfId="398"/>
    <cellStyle name="Note 4 5" xfId="402"/>
    <cellStyle name="Output" xfId="181"/>
    <cellStyle name="Output 2" xfId="182"/>
    <cellStyle name="Output 2 2" xfId="341"/>
    <cellStyle name="Output 2 2 2" xfId="369"/>
    <cellStyle name="Output 2 2 2 2" xfId="454"/>
    <cellStyle name="Output 2 2 2 3" xfId="487"/>
    <cellStyle name="Output 2 2 2 4" xfId="518"/>
    <cellStyle name="Output 2 2 3" xfId="435"/>
    <cellStyle name="Output 2 2 4" xfId="469"/>
    <cellStyle name="Output 2 2 5" xfId="408"/>
    <cellStyle name="Output 3" xfId="300"/>
    <cellStyle name="Output 3 2" xfId="368"/>
    <cellStyle name="Output 3 2 2" xfId="453"/>
    <cellStyle name="Output 3 2 3" xfId="486"/>
    <cellStyle name="Output 3 2 4" xfId="517"/>
    <cellStyle name="Output 3 3" xfId="415"/>
    <cellStyle name="Output 3 4" xfId="396"/>
    <cellStyle name="Output 3 5" xfId="403"/>
    <cellStyle name="S0" xfId="183"/>
    <cellStyle name="S1" xfId="184"/>
    <cellStyle name="S1 2" xfId="185"/>
    <cellStyle name="S2" xfId="186"/>
    <cellStyle name="S2 2" xfId="187"/>
    <cellStyle name="S3" xfId="188"/>
    <cellStyle name="S3 2" xfId="189"/>
    <cellStyle name="S4" xfId="190"/>
    <cellStyle name="S5" xfId="191"/>
    <cellStyle name="S5 2" xfId="192"/>
    <cellStyle name="S6" xfId="193"/>
    <cellStyle name="S6 2" xfId="194"/>
    <cellStyle name="S7" xfId="195"/>
    <cellStyle name="S7 2" xfId="196"/>
    <cellStyle name="TableStyleLight1" xfId="2"/>
    <cellStyle name="Title" xfId="197"/>
    <cellStyle name="Total" xfId="198"/>
    <cellStyle name="Total 2" xfId="199"/>
    <cellStyle name="Total 2 2" xfId="342"/>
    <cellStyle name="Total 2 2 2" xfId="371"/>
    <cellStyle name="Total 2 2 2 2" xfId="456"/>
    <cellStyle name="Total 2 2 2 3" xfId="489"/>
    <cellStyle name="Total 2 2 2 4" xfId="520"/>
    <cellStyle name="Total 2 2 3" xfId="436"/>
    <cellStyle name="Total 2 2 4" xfId="470"/>
    <cellStyle name="Total 2 2 5" xfId="409"/>
    <cellStyle name="Total 3" xfId="301"/>
    <cellStyle name="Total 3 2" xfId="370"/>
    <cellStyle name="Total 3 2 2" xfId="455"/>
    <cellStyle name="Total 3 2 3" xfId="488"/>
    <cellStyle name="Total 3 2 4" xfId="519"/>
    <cellStyle name="Total 3 3" xfId="416"/>
    <cellStyle name="Total 3 4" xfId="395"/>
    <cellStyle name="Total 3 5" xfId="434"/>
    <cellStyle name="Warning Text" xfId="200"/>
    <cellStyle name="Warning Text 2" xfId="201"/>
    <cellStyle name="Акцент1 2" xfId="202"/>
    <cellStyle name="Акцент1 3" xfId="203"/>
    <cellStyle name="Акцент2 2" xfId="204"/>
    <cellStyle name="Акцент2 3" xfId="205"/>
    <cellStyle name="Акцент3 2" xfId="206"/>
    <cellStyle name="Акцент3 3" xfId="207"/>
    <cellStyle name="Акцент4 2" xfId="208"/>
    <cellStyle name="Акцент4 3" xfId="209"/>
    <cellStyle name="Акцент5 2" xfId="210"/>
    <cellStyle name="Акцент5 3" xfId="211"/>
    <cellStyle name="Акцент6 2" xfId="212"/>
    <cellStyle name="Акцент6 3" xfId="213"/>
    <cellStyle name="Ввод  2" xfId="214"/>
    <cellStyle name="Ввод  2 2" xfId="215"/>
    <cellStyle name="Ввод  2 2 2" xfId="358"/>
    <cellStyle name="Ввод  2 2 2 2" xfId="443"/>
    <cellStyle name="Ввод  2 2 2 3" xfId="476"/>
    <cellStyle name="Ввод  2 2 2 4" xfId="507"/>
    <cellStyle name="Ввод  2 3" xfId="302"/>
    <cellStyle name="Ввод  2 3 2" xfId="359"/>
    <cellStyle name="Ввод  2 3 2 2" xfId="444"/>
    <cellStyle name="Ввод  2 3 2 3" xfId="477"/>
    <cellStyle name="Ввод  2 3 2 4" xfId="508"/>
    <cellStyle name="Ввод  2 3 3" xfId="417"/>
    <cellStyle name="Ввод  2 3 4" xfId="394"/>
    <cellStyle name="Ввод  2 3 5" xfId="388"/>
    <cellStyle name="Вывод 2" xfId="216"/>
    <cellStyle name="Вывод 2 2" xfId="217"/>
    <cellStyle name="Вывод 2 2 2" xfId="343"/>
    <cellStyle name="Вывод 2 2 2 2" xfId="373"/>
    <cellStyle name="Вывод 2 2 2 2 2" xfId="458"/>
    <cellStyle name="Вывод 2 2 2 2 3" xfId="491"/>
    <cellStyle name="Вывод 2 2 2 2 4" xfId="522"/>
    <cellStyle name="Вывод 2 2 2 3" xfId="437"/>
    <cellStyle name="Вывод 2 2 2 4" xfId="471"/>
    <cellStyle name="Вывод 2 2 2 5" xfId="502"/>
    <cellStyle name="Вывод 2 3" xfId="303"/>
    <cellStyle name="Вывод 2 3 2" xfId="372"/>
    <cellStyle name="Вывод 2 3 2 2" xfId="457"/>
    <cellStyle name="Вывод 2 3 2 3" xfId="490"/>
    <cellStyle name="Вывод 2 3 2 4" xfId="521"/>
    <cellStyle name="Вывод 2 3 3" xfId="418"/>
    <cellStyle name="Вывод 2 3 4" xfId="393"/>
    <cellStyle name="Вывод 2 3 5" xfId="404"/>
    <cellStyle name="Вычисление 2" xfId="218"/>
    <cellStyle name="Вычисление 2 2" xfId="219"/>
    <cellStyle name="Вычисление 2 2 2" xfId="356"/>
    <cellStyle name="Вычисление 2 2 2 2" xfId="441"/>
    <cellStyle name="Вычисление 2 2 2 3" xfId="474"/>
    <cellStyle name="Вычисление 2 2 2 4" xfId="505"/>
    <cellStyle name="Вычисление 2 3" xfId="304"/>
    <cellStyle name="Вычисление 2 3 2" xfId="357"/>
    <cellStyle name="Вычисление 2 3 2 2" xfId="442"/>
    <cellStyle name="Вычисление 2 3 2 3" xfId="475"/>
    <cellStyle name="Вычисление 2 3 2 4" xfId="506"/>
    <cellStyle name="Вычисление 2 3 3" xfId="419"/>
    <cellStyle name="Вычисление 2 3 4" xfId="392"/>
    <cellStyle name="Вычисление 2 3 5" xfId="405"/>
    <cellStyle name="Гиперссылка 5" xfId="220"/>
    <cellStyle name="Денежный 2" xfId="221"/>
    <cellStyle name="Денежный 2 2" xfId="222"/>
    <cellStyle name="Денежный 3" xfId="305"/>
    <cellStyle name="Денежный 3 2" xfId="420"/>
    <cellStyle name="Денежный 4" xfId="306"/>
    <cellStyle name="Денежный 4 2" xfId="421"/>
    <cellStyle name="Заголовок 1 2" xfId="223"/>
    <cellStyle name="Заголовок 1 3" xfId="224"/>
    <cellStyle name="Заголовок 2 2" xfId="225"/>
    <cellStyle name="Заголовок 2 3" xfId="226"/>
    <cellStyle name="Заголовок 3 2" xfId="227"/>
    <cellStyle name="Заголовок 3 3" xfId="228"/>
    <cellStyle name="Заголовок 4 2" xfId="229"/>
    <cellStyle name="Заголовок 4 3" xfId="230"/>
    <cellStyle name="Итог 2" xfId="231"/>
    <cellStyle name="Итог 2 2" xfId="232"/>
    <cellStyle name="Итог 2 2 2" xfId="375"/>
    <cellStyle name="Итог 2 2 2 2" xfId="460"/>
    <cellStyle name="Итог 2 2 2 3" xfId="493"/>
    <cellStyle name="Итог 2 2 2 4" xfId="524"/>
    <cellStyle name="Итог 2 3" xfId="307"/>
    <cellStyle name="Итог 2 3 2" xfId="374"/>
    <cellStyle name="Итог 2 3 2 2" xfId="459"/>
    <cellStyle name="Итог 2 3 2 3" xfId="492"/>
    <cellStyle name="Итог 2 3 2 4" xfId="523"/>
    <cellStyle name="Итог 2 3 3" xfId="422"/>
    <cellStyle name="Итог 2 3 4" xfId="391"/>
    <cellStyle name="Итог 2 3 5" xfId="406"/>
    <cellStyle name="Итог 3" xfId="233"/>
    <cellStyle name="Итог 3 2" xfId="234"/>
    <cellStyle name="Итог 3 2 2" xfId="345"/>
    <cellStyle name="Итог 3 2 2 2" xfId="377"/>
    <cellStyle name="Итог 3 2 2 2 2" xfId="462"/>
    <cellStyle name="Итог 3 2 2 2 3" xfId="495"/>
    <cellStyle name="Итог 3 2 2 2 4" xfId="526"/>
    <cellStyle name="Итог 3 2 2 3" xfId="439"/>
    <cellStyle name="Итог 3 2 2 4" xfId="473"/>
    <cellStyle name="Итог 3 2 2 5" xfId="504"/>
    <cellStyle name="Итог 3 3" xfId="344"/>
    <cellStyle name="Итог 3 3 2" xfId="376"/>
    <cellStyle name="Итог 3 3 2 2" xfId="461"/>
    <cellStyle name="Итог 3 3 2 3" xfId="494"/>
    <cellStyle name="Итог 3 3 2 4" xfId="525"/>
    <cellStyle name="Итог 3 3 3" xfId="438"/>
    <cellStyle name="Итог 3 3 4" xfId="472"/>
    <cellStyle name="Итог 3 3 5" xfId="503"/>
    <cellStyle name="Контрольная ячейка 2" xfId="235"/>
    <cellStyle name="Название 2" xfId="236"/>
    <cellStyle name="Название 3" xfId="237"/>
    <cellStyle name="Нейтральный 2" xfId="238"/>
    <cellStyle name="Обычный" xfId="0" builtinId="0"/>
    <cellStyle name="Обычный 10" xfId="239"/>
    <cellStyle name="Обычный 10 2" xfId="309"/>
    <cellStyle name="Обычный 10 3" xfId="308"/>
    <cellStyle name="Обычный 11" xfId="240"/>
    <cellStyle name="Обычный 12" xfId="241"/>
    <cellStyle name="Обычный 13" xfId="242"/>
    <cellStyle name="Обычный 14" xfId="14"/>
    <cellStyle name="Обычный 15" xfId="243"/>
    <cellStyle name="Обычный 16" xfId="351"/>
    <cellStyle name="Обычный 17" xfId="385"/>
    <cellStyle name="Обычный 2" xfId="3"/>
    <cellStyle name="Обычный 2 10" xfId="295"/>
    <cellStyle name="Обычный 2 10 2" xfId="386"/>
    <cellStyle name="Обычный 2 2" xfId="7"/>
    <cellStyle name="Обычный 2 2 2" xfId="244"/>
    <cellStyle name="Обычный 2 2 2 2" xfId="311"/>
    <cellStyle name="Обычный 2 2 2 3" xfId="310"/>
    <cellStyle name="Обычный 2 2 3" xfId="10"/>
    <cellStyle name="Обычный 2 2 3 2" xfId="339"/>
    <cellStyle name="Обычный 2 2 4" xfId="245"/>
    <cellStyle name="Обычный 2 2 5" xfId="246"/>
    <cellStyle name="Обычный 2 2_2016 г. Сметы на работу  по техническим 1 894,00" xfId="312"/>
    <cellStyle name="Обычный 2 3" xfId="6"/>
    <cellStyle name="Обычный 2 3 2" xfId="247"/>
    <cellStyle name="Обычный 2 3 2 2" xfId="314"/>
    <cellStyle name="Обычный 2 3 3" xfId="248"/>
    <cellStyle name="Обычный 2 3 3 2" xfId="346"/>
    <cellStyle name="Обычный 2 3 4" xfId="313"/>
    <cellStyle name="Обычный 2 4" xfId="249"/>
    <cellStyle name="Обычный 2 4 2" xfId="294"/>
    <cellStyle name="Обычный 2 4 3" xfId="315"/>
    <cellStyle name="Обычный 2 4 3 2" xfId="353"/>
    <cellStyle name="Обычный 2 4 4" xfId="340"/>
    <cellStyle name="Обычный 2 5" xfId="250"/>
    <cellStyle name="Обычный 2 6" xfId="251"/>
    <cellStyle name="Обычный 2 7" xfId="252"/>
    <cellStyle name="Обычный 2 7 2" xfId="253"/>
    <cellStyle name="Обычный 2 7 2 2" xfId="317"/>
    <cellStyle name="Обычный 2 7 3" xfId="316"/>
    <cellStyle name="Обычный 2 8" xfId="254"/>
    <cellStyle name="Обычный 2 9" xfId="255"/>
    <cellStyle name="Обычный 2_Xl0003352" xfId="8"/>
    <cellStyle name="Обычный 3" xfId="4"/>
    <cellStyle name="Обычный 3 10" xfId="256"/>
    <cellStyle name="Обычный 3 2" xfId="11"/>
    <cellStyle name="Обычный 3 2 2" xfId="257"/>
    <cellStyle name="Обычный 3 2 3" xfId="318"/>
    <cellStyle name="Обычный 3 3" xfId="258"/>
    <cellStyle name="Обычный 3 3 2" xfId="319"/>
    <cellStyle name="Обычный 3 4" xfId="259"/>
    <cellStyle name="Обычный 3 4 2" xfId="338"/>
    <cellStyle name="Обычный 4" xfId="1"/>
    <cellStyle name="Обычный 4 13" xfId="260"/>
    <cellStyle name="Обычный 4 2" xfId="261"/>
    <cellStyle name="Обычный 4 2 2" xfId="262"/>
    <cellStyle name="Обычный 4 3" xfId="263"/>
    <cellStyle name="Обычный 4 4" xfId="264"/>
    <cellStyle name="Обычный 4 4 2" xfId="320"/>
    <cellStyle name="Обычный 4 5" xfId="265"/>
    <cellStyle name="Обычный 4_БЛАНК запроса Стипендия на 2017 год (0704,0706)" xfId="266"/>
    <cellStyle name="Обычный 5" xfId="5"/>
    <cellStyle name="Обычный 5 2" xfId="267"/>
    <cellStyle name="Обычный 5 2 2" xfId="347"/>
    <cellStyle name="Обычный 5 3" xfId="268"/>
    <cellStyle name="Обычный 5 4" xfId="321"/>
    <cellStyle name="Обычный 6" xfId="9"/>
    <cellStyle name="Обычный 6 2" xfId="269"/>
    <cellStyle name="Обычный 6 3" xfId="270"/>
    <cellStyle name="Обычный 7" xfId="12"/>
    <cellStyle name="Обычный 7 2" xfId="322"/>
    <cellStyle name="Обычный 7 2 2" xfId="354"/>
    <cellStyle name="Обычный 7 3" xfId="352"/>
    <cellStyle name="Обычный 8" xfId="13"/>
    <cellStyle name="Обычный 8 2" xfId="271"/>
    <cellStyle name="Обычный 8 2 2" xfId="348"/>
    <cellStyle name="Обычный 8 3" xfId="355"/>
    <cellStyle name="Обычный 9" xfId="272"/>
    <cellStyle name="Обычный 9 2" xfId="323"/>
    <cellStyle name="Обычный 9 2 2" xfId="378"/>
    <cellStyle name="Обычный 9 3" xfId="349"/>
    <cellStyle name="Плохой 2" xfId="273"/>
    <cellStyle name="Пояснение" xfId="293" builtinId="53"/>
    <cellStyle name="Пояснение 2" xfId="274"/>
    <cellStyle name="Пояснение 2 2" xfId="350"/>
    <cellStyle name="Пояснение 2 2 2" xfId="387"/>
    <cellStyle name="Пояснение 3" xfId="15"/>
    <cellStyle name="Примечание 2" xfId="275"/>
    <cellStyle name="Примечание 2 2" xfId="276"/>
    <cellStyle name="Примечание 2 2 2" xfId="277"/>
    <cellStyle name="Примечание 2 2 2 2" xfId="381"/>
    <cellStyle name="Примечание 2 2 2 2 2" xfId="465"/>
    <cellStyle name="Примечание 2 2 2 2 3" xfId="498"/>
    <cellStyle name="Примечание 2 2 2 2 4" xfId="529"/>
    <cellStyle name="Примечание 2 2 3" xfId="325"/>
    <cellStyle name="Примечание 2 2 3 2" xfId="380"/>
    <cellStyle name="Примечание 2 2 3 2 2" xfId="464"/>
    <cellStyle name="Примечание 2 2 3 2 3" xfId="497"/>
    <cellStyle name="Примечание 2 2 3 2 4" xfId="528"/>
    <cellStyle name="Примечание 2 2 3 3" xfId="426"/>
    <cellStyle name="Примечание 2 2 3 4" xfId="389"/>
    <cellStyle name="Примечание 2 2 3 5" xfId="440"/>
    <cellStyle name="Примечание 2 3" xfId="278"/>
    <cellStyle name="Примечание 2 3 2" xfId="382"/>
    <cellStyle name="Примечание 2 3 2 2" xfId="466"/>
    <cellStyle name="Примечание 2 3 2 3" xfId="499"/>
    <cellStyle name="Примечание 2 3 2 4" xfId="530"/>
    <cellStyle name="Примечание 2 4" xfId="324"/>
    <cellStyle name="Примечание 2 4 2" xfId="379"/>
    <cellStyle name="Примечание 2 4 2 2" xfId="463"/>
    <cellStyle name="Примечание 2 4 2 3" xfId="496"/>
    <cellStyle name="Примечание 2 4 2 4" xfId="527"/>
    <cellStyle name="Примечание 2 4 3" xfId="425"/>
    <cellStyle name="Примечание 2 4 4" xfId="390"/>
    <cellStyle name="Примечание 2 4 5" xfId="407"/>
    <cellStyle name="Примечание 3" xfId="279"/>
    <cellStyle name="Примечание 3 2" xfId="280"/>
    <cellStyle name="Примечание 3 2 2" xfId="384"/>
    <cellStyle name="Примечание 3 2 2 2" xfId="468"/>
    <cellStyle name="Примечание 3 2 2 3" xfId="501"/>
    <cellStyle name="Примечание 3 2 2 4" xfId="532"/>
    <cellStyle name="Примечание 3 3" xfId="383"/>
    <cellStyle name="Примечание 3 3 2" xfId="467"/>
    <cellStyle name="Примечание 3 3 3" xfId="500"/>
    <cellStyle name="Примечание 3 3 4" xfId="531"/>
    <cellStyle name="Процентный 2" xfId="281"/>
    <cellStyle name="Процентный 2 2" xfId="327"/>
    <cellStyle name="Процентный 2 3" xfId="326"/>
    <cellStyle name="Процентный 3" xfId="328"/>
    <cellStyle name="Процентный 4" xfId="329"/>
    <cellStyle name="Связанная ячейка 2" xfId="282"/>
    <cellStyle name="Стиль 1" xfId="283"/>
    <cellStyle name="Текст предупреждения 2" xfId="284"/>
    <cellStyle name="Тысячи [0]_Лист1" xfId="285"/>
    <cellStyle name="Тысячи_Лист1" xfId="286"/>
    <cellStyle name="Финансовый 2" xfId="287"/>
    <cellStyle name="Финансовый 2 2" xfId="288"/>
    <cellStyle name="Финансовый 2 2 2" xfId="289"/>
    <cellStyle name="Финансовый 2 3" xfId="290"/>
    <cellStyle name="Финансовый 2 3 2" xfId="331"/>
    <cellStyle name="Финансовый 2 3 2 2" xfId="427"/>
    <cellStyle name="Финансовый 2 4" xfId="330"/>
    <cellStyle name="Финансовый 3" xfId="291"/>
    <cellStyle name="Финансовый 3 2" xfId="332"/>
    <cellStyle name="Финансовый 3 2 2" xfId="428"/>
    <cellStyle name="Финансовый 3 3" xfId="410"/>
    <cellStyle name="Финансовый 4" xfId="333"/>
    <cellStyle name="Финансовый 4 2" xfId="429"/>
    <cellStyle name="Финансовый 5" xfId="334"/>
    <cellStyle name="Финансовый 5 2" xfId="430"/>
    <cellStyle name="Финансовый 6" xfId="335"/>
    <cellStyle name="Финансовый 6 2" xfId="336"/>
    <cellStyle name="Финансовый 6 2 2" xfId="432"/>
    <cellStyle name="Финансовый 6 3" xfId="431"/>
    <cellStyle name="Финансовый 7" xfId="337"/>
    <cellStyle name="Финансовый 7 2" xfId="433"/>
    <cellStyle name="Хороший 2" xfId="2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77;&#1085;&#1084;&#1090;&#1099;\&#1052;&#1086;&#1080;%20&#1076;&#1086;&#1082;&#1091;&#1084;&#1077;&#1085;&#1090;&#1099;\&#1055;&#1088;&#1086;&#1077;&#1082;&#1090;&#1099;%20&#1073;&#1102;&#1076;&#1078;&#1077;&#1090;&#1086;&#1074;\&#1055;&#1088;&#1086;&#1077;&#1082;&#1090;%20&#1073;&#1102;&#1076;&#1078;&#1077;&#1090;&#1072;%20&#1085;&#1072;%202011%20&#1075;&#1086;&#1076;\&#1055;&#1088;&#1086;&#1077;&#1082;&#1090;%20&#1085;&#1072;%202010%20&#1075;&#1086;&#1076;\&#1054;&#1090;&#1095;&#1077;&#1090;%20&#1087;&#1086;%20&#1101;&#1082;&#1086;&#1083;&#1086;&#1075;&#1080;&#1080;%20&#1079;&#1072;%201%20&#1082;&#1074;.2009%20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1\buffer\Documents%20and%20Settings\user.USER-0L49D4OKDU.000\&#1052;&#1086;&#1080;%20&#1076;&#1086;&#1082;&#1091;&#1084;&#1077;&#1085;&#1090;&#1099;\&#1055;&#1088;&#1086;&#1075;&#1085;&#1086;&#1079;%202006\&#1055;&#1086;&#1076;&#1074;&#1077;&#1076;&#1086;&#1084;&#1089;&#1090;&#1074;&#1077;&#1085;&#1085;&#1099;&#1077;\&#1060;&#1086;&#1088;&#1084;&#1072;%20&#1076;&#1083;&#1103;%20&#1088;&#1072;&#1079;&#1088;&#1072;&#1073;&#1086;&#1090;&#1082;&#1080;%20&#1087;&#1088;&#1086;&#1075;&#1085;&#1086;&#1079;&#1072;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k-b7559b0f250\&#1086;&#1073;&#1097;&#1072;&#1103;\Documents%20and%20Settings\user.USER-0L49D4OKDU.000\&#1052;&#1086;&#1080;%20&#1076;&#1086;&#1082;&#1091;&#1084;&#1077;&#1085;&#1090;&#1099;\&#1055;&#1088;&#1086;&#1075;&#1085;&#1086;&#1079;%202006\&#1055;&#1086;&#1076;&#1074;&#1077;&#1076;&#1086;&#1084;&#1089;&#1090;&#1074;&#1077;&#1085;&#1085;&#1099;&#1077;\&#1060;&#1086;&#1088;&#1084;&#1072;%20&#1076;&#1083;&#1103;%20&#1088;&#1072;&#1079;&#1088;&#1072;&#1073;&#1086;&#1090;&#1082;&#1080;%20&#1087;&#1088;&#1086;&#1075;&#1085;&#1086;&#1079;&#1072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"/>
      <sheetName val="стр.2"/>
      <sheetName val="Объекты Выбросы"/>
      <sheetName val="Выбросы стац."/>
      <sheetName val="Выбросы передв."/>
      <sheetName val="Объекты Сбросы"/>
      <sheetName val="Сбросы"/>
      <sheetName val="Объекты Отходы"/>
      <sheetName val="ФККО"/>
      <sheetName val="Отходы"/>
      <sheetName val="Вещества Выбросы"/>
      <sheetName val="Виды топлива"/>
      <sheetName val="Вещества сбросы"/>
      <sheetName val="Виды отход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Вскрышные породы и забалансовые руды</v>
          </cell>
        </row>
        <row r="3">
          <cell r="A3" t="str">
            <v>Вскрышные породы и забалансовые руды, не содержвщие вредных веществ</v>
          </cell>
        </row>
        <row r="4">
          <cell r="A4" t="str">
            <v>Вскрышные породы и забалансовые руды, содержащие соединения тяжелых металлов</v>
          </cell>
        </row>
        <row r="5">
          <cell r="A5" t="str">
            <v>Вскрышные породы и забалансовые руды, содержащие цианиды</v>
          </cell>
        </row>
        <row r="6">
          <cell r="A6" t="str">
            <v>Древесные отходы от применения древесины</v>
          </cell>
        </row>
        <row r="7">
          <cell r="A7" t="str">
            <v>Деревянная упаковка и древесные отходы, загрязненные неорганическими химикалиями (кислоты, соли, щелочи)</v>
          </cell>
        </row>
        <row r="8">
          <cell r="A8" t="str">
            <v>Деревянная упаковка и древесные отходы, загрязненные органическими химикалиями (минеральные масла, лаки, растворители, органические покрытия)</v>
          </cell>
        </row>
        <row r="9">
          <cell r="A9" t="str">
            <v>Деревянная упаковка и древесные отходы, незагрязненные</v>
          </cell>
        </row>
        <row r="10">
          <cell r="A10" t="str">
            <v>Древесные отходы от применения древесины (прочие отходы)</v>
          </cell>
        </row>
        <row r="11">
          <cell r="A11" t="str">
            <v>Лесоматериалы строительные, в т ч от сноса и разборки строений</v>
          </cell>
        </row>
        <row r="12">
          <cell r="A12" t="str">
            <v>Прочие древесные отходы от применения древесины</v>
          </cell>
        </row>
        <row r="13">
          <cell r="A13" t="str">
            <v>Другие отходы минерального происхождения, а также отходы рафинирования продуктов</v>
          </cell>
        </row>
        <row r="14">
          <cell r="A14" t="str">
            <v>Грунт, загрязненный нефтепродуктами</v>
          </cell>
        </row>
        <row r="15">
          <cell r="A15" t="str">
            <v>Керамические покрытия чанов</v>
          </cell>
        </row>
        <row r="16">
          <cell r="A16" t="str">
            <v>Остатки порошка от тушения огня</v>
          </cell>
        </row>
        <row r="17">
          <cell r="A17" t="str">
            <v>Остатки смешанные, содержащие драгоценные металлы</v>
          </cell>
        </row>
        <row r="18">
          <cell r="A18" t="str">
            <v>Песок, загрязненный нефтепродуктами</v>
          </cell>
        </row>
        <row r="19">
          <cell r="A19" t="str">
            <v>Прочие загрязненные земли</v>
          </cell>
        </row>
        <row r="20">
          <cell r="A20" t="str">
            <v>Прочие твердые минеральные отходы</v>
          </cell>
        </row>
        <row r="21">
          <cell r="A21" t="str">
            <v>Пыль угольная</v>
          </cell>
        </row>
        <row r="22">
          <cell r="A22" t="str">
            <v>Шлам буровой</v>
          </cell>
        </row>
        <row r="23">
          <cell r="A23" t="str">
            <v>Шлам и пыль от шлифования и полирования металлов</v>
          </cell>
        </row>
        <row r="24">
          <cell r="A24" t="str">
            <v>Шлам карбидный</v>
          </cell>
        </row>
        <row r="25">
          <cell r="A25" t="str">
            <v>Шлам карбонации</v>
          </cell>
        </row>
        <row r="26">
          <cell r="A26" t="str">
            <v>Шлам от мойки автотранспорта</v>
          </cell>
        </row>
        <row r="27">
          <cell r="A27" t="str">
            <v>Шлам очистки промышленных стоков</v>
          </cell>
        </row>
        <row r="28">
          <cell r="A28" t="str">
            <v>Шлам фильтровочный с получения отбеливающей глины</v>
          </cell>
        </row>
        <row r="29">
          <cell r="A29" t="str">
            <v>Шлам эмалей</v>
          </cell>
        </row>
        <row r="30">
          <cell r="A30" t="str">
            <v>Другие отходы от переработки и улучшения качества продуктов животного и растительного происхождения</v>
          </cell>
        </row>
        <row r="31">
          <cell r="A31" t="str">
            <v>Остатки котельной накипи (мыловарение)</v>
          </cell>
        </row>
        <row r="32">
          <cell r="A32" t="str">
            <v>Шлам от мыловарения</v>
          </cell>
        </row>
        <row r="33">
          <cell r="A33" t="str">
            <v>Щелочи мыльные</v>
          </cell>
        </row>
        <row r="34">
          <cell r="A34" t="str">
            <v>Жидкие отходы термической обработки отходов и от топочных установок</v>
          </cell>
        </row>
        <row r="35">
          <cell r="A35" t="str">
            <v>Жидкие отходы термической обработки отходов и от топочных установок</v>
          </cell>
        </row>
        <row r="36">
          <cell r="A36" t="str">
            <v>Вода от удаления шлаков термической обработки и сжигания отходов</v>
          </cell>
        </row>
        <row r="37">
          <cell r="A37" t="str">
            <v>Жидкие отходы термической обработки отходов и от топочных установок (прочие отходы)</v>
          </cell>
        </row>
        <row r="38">
          <cell r="A38" t="str">
            <v>Отходы от мойки оборудования термической обработки и сжигания</v>
          </cell>
        </row>
        <row r="39">
          <cell r="A39" t="str">
            <v>Прочие жидкие отходы термической обработки и сжигания отходов</v>
          </cell>
        </row>
        <row r="40">
          <cell r="A40" t="str">
            <v>Затвердевшие отходы полимеров и пластмасс</v>
          </cell>
        </row>
        <row r="41">
          <cell r="A41" t="str">
            <v>Аминопласты</v>
          </cell>
        </row>
        <row r="42">
          <cell r="A42" t="str">
            <v>Винилискожа</v>
          </cell>
        </row>
        <row r="43">
          <cell r="A43" t="str">
            <v>Изоляционные материалы</v>
          </cell>
        </row>
        <row r="44">
          <cell r="A44" t="str">
            <v>Изоплен, эластоплен</v>
          </cell>
        </row>
        <row r="45">
          <cell r="A45" t="str">
            <v>Ионообменные смолы для водоподготовки, потерявшие потребительские свойства</v>
          </cell>
        </row>
        <row r="46">
          <cell r="A46" t="str">
            <v>Ионообменные смолы для умягчения питьевой воды отработанные</v>
          </cell>
        </row>
        <row r="47">
          <cell r="A47" t="str">
            <v>Карбамидные смолы</v>
          </cell>
        </row>
        <row r="48">
          <cell r="A48" t="str">
            <v>Линолеум</v>
          </cell>
        </row>
        <row r="49">
          <cell r="A49" t="str">
            <v>Металлонаполненныс пластики</v>
          </cell>
        </row>
        <row r="50">
          <cell r="A50" t="str">
            <v>Отходы гетинакса, текстолита, вулканизированной фибры, пленкосинтетического картона</v>
          </cell>
        </row>
        <row r="51">
          <cell r="A51" t="str">
            <v>Отходы жесткого пенопласта (исключая поливинилхлоридный)</v>
          </cell>
        </row>
        <row r="52">
          <cell r="A52" t="str">
            <v>Отходы затвердевшего компаунда</v>
          </cell>
        </row>
        <row r="53">
          <cell r="A53" t="str">
            <v>Отходы затвердевшего поливинилацеталя</v>
          </cell>
        </row>
        <row r="54">
          <cell r="A54" t="str">
            <v>Отходы затвердевшего поливинилацетата</v>
          </cell>
        </row>
        <row r="55">
          <cell r="A55" t="str">
            <v>Отходы затвердевшего поливинилового спирта</v>
          </cell>
        </row>
        <row r="56">
          <cell r="A56" t="str">
            <v>Отходы затвердевшего поливинилхлорида и пенопласта на его базе</v>
          </cell>
        </row>
        <row r="57">
          <cell r="A57" t="str">
            <v>Отходы затвердевшего полипропилена</v>
          </cell>
        </row>
        <row r="58">
          <cell r="A58" t="str">
            <v>Отходы затвердевшего полиуретана, полиуретановой пены или пленки</v>
          </cell>
        </row>
        <row r="59">
          <cell r="A59" t="str">
            <v>Отходы затвердевшего полиэтилена</v>
          </cell>
        </row>
        <row r="60">
          <cell r="A60" t="str">
            <v>Отходы затвердевшей смолы ионообменников (в том числе отработанной), не содержащей опасные вещества</v>
          </cell>
        </row>
        <row r="61">
          <cell r="A61" t="str">
            <v>Отходы затвердевших полиакрилатов, поликарбонатов, органического стекла</v>
          </cell>
        </row>
        <row r="62">
          <cell r="A62" t="str">
            <v>Отходы затвердевших полиамидов</v>
          </cell>
        </row>
        <row r="63">
          <cell r="A63" t="str">
            <v>Отходы затвердевших полиолефинов (кроме полиэтилена и полипропилена)</v>
          </cell>
        </row>
        <row r="64">
          <cell r="A64" t="str">
            <v>Отходы затвердевших стеклопластиков</v>
          </cell>
        </row>
        <row r="65">
          <cell r="A65" t="str">
            <v>Отходы затвердевших этролов (пластмасс на основе эфиров целлюлозы)</v>
          </cell>
        </row>
        <row r="66">
          <cell r="A66" t="str">
            <v>Отходы имидофлекса</v>
          </cell>
        </row>
        <row r="67">
          <cell r="A67" t="str">
            <v>Отходы клеенки на бумажной основе</v>
          </cell>
        </row>
        <row r="68">
          <cell r="A68" t="str">
            <v>Отходы клеенки на тканевой основе</v>
          </cell>
        </row>
        <row r="69">
          <cell r="A69" t="str">
            <v>Отходы пластмассовой (синтетической) пленки, незагрязненной</v>
          </cell>
        </row>
        <row r="70">
          <cell r="A70" t="str">
            <v>Отходы пленкоасбокартона</v>
          </cell>
        </row>
        <row r="71">
          <cell r="A71" t="str">
            <v>Отходы пленкосинтетического картона</v>
          </cell>
        </row>
        <row r="72">
          <cell r="A72" t="str">
            <v>Отходы полипропилена в виде лома, литников</v>
          </cell>
        </row>
        <row r="73">
          <cell r="A73" t="str">
            <v>Отходы полипропилена в виде пленки</v>
          </cell>
        </row>
        <row r="74">
          <cell r="A74" t="str">
            <v>Отходы полиэтилена в виде лома, литников</v>
          </cell>
        </row>
        <row r="75">
          <cell r="A75" t="str">
            <v>Отходы полиэтилена в виде пленки</v>
          </cell>
        </row>
        <row r="76">
          <cell r="A76" t="str">
            <v>Отходы полиэтилентерефталата (в том числе пленки на его базе)</v>
          </cell>
        </row>
        <row r="77">
          <cell r="A77" t="str">
            <v>Отходы смеси затвердевших разнородных пластмасс</v>
          </cell>
        </row>
        <row r="78">
          <cell r="A78" t="str">
            <v>Отходы стеклолакоткани</v>
          </cell>
        </row>
        <row r="79">
          <cell r="A79" t="str">
            <v>Отходы стеклослюдопласта</v>
          </cell>
        </row>
        <row r="80">
          <cell r="A80" t="str">
            <v>Отходы твердого акрилонитрилбутадиенстирола (пластик АБС)</v>
          </cell>
        </row>
        <row r="81">
          <cell r="A81" t="str">
            <v>Отходы твердого полистирола, полистирольной пены или пленки</v>
          </cell>
        </row>
        <row r="82">
          <cell r="A82" t="str">
            <v>Отходы твердых сложных полиэфиров</v>
          </cell>
        </row>
        <row r="83">
          <cell r="A83" t="str">
            <v>Отходы твердых сополимеров стирола</v>
          </cell>
        </row>
        <row r="84">
          <cell r="A84" t="str">
            <v>Отходы формовочных масс (термореактивной пластмассы) затвердевшие</v>
          </cell>
        </row>
        <row r="85">
          <cell r="A85" t="str">
            <v>Отходы фото - и кинопленки, рентгеновской пленки</v>
          </cell>
        </row>
        <row r="86">
          <cell r="A86" t="str">
            <v>Отходы целлофана</v>
          </cell>
        </row>
        <row r="87">
          <cell r="A87" t="str">
            <v>Отходы целлулоида</v>
          </cell>
        </row>
        <row r="88">
          <cell r="A88" t="str">
            <v>Пластмассовая незагрязненная тара, потерявшая потребительские свойства</v>
          </cell>
        </row>
        <row r="89">
          <cell r="A89" t="str">
            <v>Пластмассовая тара</v>
          </cell>
        </row>
        <row r="90">
          <cell r="A90" t="str">
            <v>Пластмассовые упаковки и емкости с остатками вредного содержимого</v>
          </cell>
        </row>
        <row r="91">
          <cell r="A91" t="str">
            <v>Пластмассы фторосодержащие, включая тефлон</v>
          </cell>
        </row>
        <row r="92">
          <cell r="A92" t="str">
            <v>Поливиниловый спирт</v>
          </cell>
        </row>
        <row r="93">
          <cell r="A93" t="str">
            <v>Полимерная (синтетическая пленка)</v>
          </cell>
        </row>
        <row r="94">
          <cell r="A94" t="str">
            <v>Полипропилен</v>
          </cell>
        </row>
        <row r="95">
          <cell r="A95" t="str">
            <v>Полихлорвинил, его сополимеры, пластикат и пенопласт на его основе</v>
          </cell>
        </row>
        <row r="96">
          <cell r="A96" t="str">
            <v>Полиэтилен</v>
          </cell>
        </row>
        <row r="97">
          <cell r="A97" t="str">
            <v>Полиэтиленовая тара, поврежденная</v>
          </cell>
        </row>
        <row r="98">
          <cell r="A98" t="str">
            <v>Прессматериалы</v>
          </cell>
        </row>
        <row r="99">
          <cell r="A99" t="str">
            <v>Резита отходы</v>
          </cell>
        </row>
        <row r="100">
          <cell r="A100" t="str">
            <v>Смола ионообменная, с вредными примесями(в зависимости от специфики применения)</v>
          </cell>
        </row>
        <row r="101">
          <cell r="A101" t="str">
            <v>Смолы эпоксидные, затвердевшие</v>
          </cell>
        </row>
        <row r="102">
          <cell r="A102" t="str">
            <v>Стеклотекстолит (фольгированный и нефольгированный)</v>
          </cell>
        </row>
        <row r="103">
          <cell r="A103" t="str">
            <v>Фенопласты</v>
          </cell>
        </row>
        <row r="104">
          <cell r="A104" t="str">
            <v>Формовочные массы (термореактивная пластмасса)</v>
          </cell>
        </row>
        <row r="105">
          <cell r="A105" t="str">
            <v>Шланги пластмассовые, потерявшие потребительские свойства</v>
          </cell>
        </row>
        <row r="106">
          <cell r="A106" t="str">
            <v>Шнуры синтетические, потерявшие потребительские свойства</v>
          </cell>
        </row>
        <row r="107">
          <cell r="A107" t="str">
            <v>Золы, шлаки и пыль от топочных установок и от термической обработки отходов</v>
          </cell>
        </row>
        <row r="108">
          <cell r="A108" t="str">
            <v>Зола древесная и соломенная</v>
          </cell>
        </row>
        <row r="109">
          <cell r="A109" t="str">
            <v>Зола и пыль от нагревательных и обжиговых установок</v>
          </cell>
        </row>
        <row r="110">
          <cell r="A110" t="str">
            <v>Золошлаки от сжигания углей</v>
          </cell>
        </row>
        <row r="111">
          <cell r="A111" t="str">
            <v>Золошлаки от сжигания углей (Башкирский бурый, Ирша-Бородинский, Назаровский)</v>
          </cell>
        </row>
        <row r="112">
          <cell r="A112" t="str">
            <v>Золошлаки от сжигания углей (Березовский)</v>
          </cell>
        </row>
        <row r="113">
          <cell r="A113" t="str">
            <v>Прочие золы и пыль от производства строительных материалов, стекла и керамики</v>
          </cell>
        </row>
        <row r="114">
          <cell r="A114" t="str">
            <v>Пыль каменная от полирования</v>
          </cell>
        </row>
        <row r="115">
          <cell r="A115" t="str">
            <v>Золы, шлаки и пыль от топочных установок и установок для термической обработки отходов</v>
          </cell>
        </row>
        <row r="116">
          <cell r="A116" t="str">
            <v>Гипс реактивный</v>
          </cell>
        </row>
        <row r="117">
          <cell r="A117" t="str">
            <v>Зола и пыль (летучие) из установок сжигания опасных отходов</v>
          </cell>
        </row>
        <row r="118">
          <cell r="A118" t="str">
            <v>Остатки твердые, солесодержащие, их дымоулавливающих устройств, при переработке отходов сжиганием и пиролизом</v>
          </cell>
        </row>
        <row r="119">
          <cell r="A119" t="str">
            <v>Прочие золы, шлаки и пыль от топочных установок</v>
          </cell>
        </row>
        <row r="120">
          <cell r="A120" t="str">
            <v>Сажа и пыль (летучие) из установок сжигания муниципальных отходов</v>
          </cell>
        </row>
        <row r="121">
          <cell r="A121" t="str">
            <v>Сажа и пыль топочных установок, летучие</v>
          </cell>
        </row>
        <row r="122">
          <cell r="A122" t="str">
            <v>Шлаки и золы из установок сжигания муниципальных отходов</v>
          </cell>
        </row>
        <row r="123">
          <cell r="A123" t="str">
            <v>Шлаки и золы из установок сжигания опасных отходов</v>
          </cell>
        </row>
        <row r="124">
          <cell r="A124" t="str">
            <v>Шлаки и золы котельные</v>
          </cell>
        </row>
        <row r="125">
          <cell r="A125" t="str">
            <v>Шлаки и золы пиролизных установок</v>
          </cell>
        </row>
        <row r="126">
          <cell r="A126" t="str">
            <v>Инфильтрационные воды объектов размещения отходов</v>
          </cell>
        </row>
        <row r="127">
          <cell r="A127" t="str">
            <v>Инфильтрационные воды хранилищ отходов (бытовых отходов, опасных промышленных отходов и др )</v>
          </cell>
        </row>
        <row r="128">
          <cell r="A128" t="str">
            <v>Катализаторы</v>
          </cell>
        </row>
        <row r="129">
          <cell r="A129" t="str">
            <v>Катализаторы отработанные</v>
          </cell>
        </row>
        <row r="130">
          <cell r="A130" t="str">
            <v>Концентраты</v>
          </cell>
        </row>
        <row r="131">
          <cell r="A131" t="str">
            <v>Концентраты (прочие отходы)</v>
          </cell>
        </row>
        <row r="132">
          <cell r="A132" t="str">
            <v>Лабораторные отходы и остатки химикалиев</v>
          </cell>
        </row>
        <row r="133">
          <cell r="A133" t="str">
            <v>Лабораторные смеси и шламы в основном неорганических химикалиев</v>
          </cell>
        </row>
        <row r="134">
          <cell r="A134" t="str">
            <v>Лабораторные смеси и шламы в основном органических химикалиев</v>
          </cell>
        </row>
        <row r="135">
          <cell r="A135" t="str">
            <v>Лом и отходы железа и стали</v>
          </cell>
        </row>
        <row r="136">
          <cell r="A136" t="str">
            <v>Железные бочки, потерявшие потребительские свойства</v>
          </cell>
        </row>
        <row r="137">
          <cell r="A137" t="str">
            <v>Железо и сталь загрязненные</v>
          </cell>
        </row>
        <row r="138">
          <cell r="A138" t="str">
            <v>Лом и отходы металлокерамики с черными металлами</v>
          </cell>
        </row>
        <row r="139">
          <cell r="A139" t="str">
            <v>Лом и отходы черных металлов с примесями или загрязненные опасными веществами</v>
          </cell>
        </row>
        <row r="140">
          <cell r="A140" t="str">
            <v>Лом и отходы,  содержащие сталь</v>
          </cell>
        </row>
        <row r="141">
          <cell r="A141" t="str">
            <v>Лом и отходы,  содержащие чугун</v>
          </cell>
        </row>
        <row r="142">
          <cell r="A142" t="str">
            <v>Лом и отходы, содержащие легированную сталь</v>
          </cell>
        </row>
        <row r="143">
          <cell r="A143" t="str">
            <v>Лом и отходы, содержащие луженую сталь</v>
          </cell>
        </row>
        <row r="144">
          <cell r="A144" t="str">
            <v>Лом и отходы, содержащие несортированные черные металлы</v>
          </cell>
        </row>
        <row r="145">
          <cell r="A145" t="str">
            <v>Лом и отходы, содержащие оцинкованную сталь</v>
          </cell>
        </row>
        <row r="146">
          <cell r="A146" t="str">
            <v>Лом и отходы, содержащие сталь</v>
          </cell>
        </row>
        <row r="147">
          <cell r="A147" t="str">
            <v>Лом и отходы, содержащие углеродистую сталь</v>
          </cell>
        </row>
        <row r="148">
          <cell r="A148" t="str">
            <v>Лом и отходы, содержащие чугун</v>
          </cell>
        </row>
        <row r="149">
          <cell r="A149" t="str">
            <v>Лом легированной стали в кусковой форме незагрязненный</v>
          </cell>
        </row>
        <row r="150">
          <cell r="A150" t="str">
            <v>Лом легированной стали несортированный</v>
          </cell>
        </row>
        <row r="151">
          <cell r="A151" t="str">
            <v>Лом луженой стали в кусковой форме незагрязненный</v>
          </cell>
        </row>
        <row r="152">
          <cell r="A152" t="str">
            <v>Лом луженой стали несортированный</v>
          </cell>
        </row>
        <row r="153">
          <cell r="A153" t="str">
            <v>Лом оцинкованной стали в кусковой форме незагрязненный</v>
          </cell>
        </row>
        <row r="154">
          <cell r="A154" t="str">
            <v>Лом оцинкованной стали несортированный</v>
          </cell>
        </row>
        <row r="155">
          <cell r="A155" t="str">
            <v>Лом стали углеродистых марок в кусковой форме незагрязненный</v>
          </cell>
        </row>
        <row r="156">
          <cell r="A156" t="str">
            <v>Лом стали углеродистых марок несортированный</v>
          </cell>
        </row>
        <row r="157">
          <cell r="A157" t="str">
            <v>Лом стальной в кусковой форме незагрязненный</v>
          </cell>
        </row>
        <row r="158">
          <cell r="A158" t="str">
            <v>Лом стальной несортированный</v>
          </cell>
        </row>
        <row r="159">
          <cell r="A159" t="str">
            <v>Лом стружка и пыль черных металлов и сплавов</v>
          </cell>
        </row>
        <row r="160">
          <cell r="A160" t="str">
            <v>Лом черных металлов в кусковой форме незагрязненный</v>
          </cell>
        </row>
        <row r="161">
          <cell r="A161" t="str">
            <v>Лом черных металлов несортированный</v>
          </cell>
        </row>
        <row r="162">
          <cell r="A162" t="str">
            <v>Лом чугунный в кусковой форме</v>
          </cell>
        </row>
        <row r="163">
          <cell r="A163" t="str">
            <v>Лом чугунный несортированный</v>
          </cell>
        </row>
        <row r="164">
          <cell r="A164" t="str">
            <v>Металлическая дробь с примесью шлаковой корки (дробеструйная обработка)</v>
          </cell>
        </row>
        <row r="165">
          <cell r="A165" t="str">
            <v>Огарки сварочных электродов</v>
          </cell>
        </row>
        <row r="166">
          <cell r="A166" t="str">
            <v>Окалина</v>
          </cell>
        </row>
        <row r="167">
          <cell r="A167" t="str">
            <v>Опилки легированной стали незагрязненные</v>
          </cell>
        </row>
        <row r="168">
          <cell r="A168" t="str">
            <v>Опилки луженой стали незагрязненные</v>
          </cell>
        </row>
        <row r="169">
          <cell r="A169" t="str">
            <v>Опилки оцинкованной стали незагрязненные</v>
          </cell>
        </row>
        <row r="170">
          <cell r="A170" t="str">
            <v>Опилки стали углеродистых марок незагрязненные</v>
          </cell>
        </row>
        <row r="171">
          <cell r="A171" t="str">
            <v>Опилки стальные незагрязненные</v>
          </cell>
        </row>
        <row r="172">
          <cell r="A172" t="str">
            <v>Опилки черных металлов незагрязненные</v>
          </cell>
        </row>
        <row r="173">
          <cell r="A173" t="str">
            <v>Опилки чугунные незагрязненные</v>
          </cell>
        </row>
        <row r="174">
          <cell r="A174" t="str">
            <v>Остатки и огарки стальных сварочных электродов</v>
          </cell>
        </row>
        <row r="175">
          <cell r="A175" t="str">
            <v>Отходы стальных электродов</v>
          </cell>
        </row>
        <row r="176">
          <cell r="A176" t="str">
            <v>Отходы черных металлов с примесями</v>
          </cell>
        </row>
        <row r="177">
          <cell r="A177" t="str">
            <v>Отходы, содержащие легированную сталь (в том числе стальную пыль), несортированные</v>
          </cell>
        </row>
        <row r="178">
          <cell r="A178" t="str">
            <v>Отходы, содержащие легированную сталь в кусковой форме</v>
          </cell>
        </row>
        <row r="179">
          <cell r="A179" t="str">
            <v>Отходы, содержащие листовой прокат легированной стали</v>
          </cell>
        </row>
        <row r="180">
          <cell r="A180" t="str">
            <v>Отходы, содержащие листовой прокат стали</v>
          </cell>
        </row>
        <row r="181">
          <cell r="A181" t="str">
            <v>Отходы, содержащие листовой прокат стали углеродистых марок</v>
          </cell>
        </row>
        <row r="182">
          <cell r="A182" t="str">
            <v>Отходы, содержащие луженую сталь (в том числе стальную пыль), несортированные</v>
          </cell>
        </row>
        <row r="183">
          <cell r="A183" t="str">
            <v>Отходы, содержащие луженую сталь в кусковой форме</v>
          </cell>
        </row>
        <row r="184">
          <cell r="A184" t="str">
            <v>Отходы, содержащие оцинкованную сталь (в том числе стальную пыль), несортированные</v>
          </cell>
        </row>
        <row r="185">
          <cell r="A185" t="str">
            <v>Отходы, содержащие оцинкованную сталь в кусковой форме</v>
          </cell>
        </row>
        <row r="186">
          <cell r="A186" t="str">
            <v>Отходы, содержащие сталь (в том числе стальную пыль), несортированные</v>
          </cell>
        </row>
        <row r="187">
          <cell r="A187" t="str">
            <v>Отходы, содержащие сталь в кусковой форме</v>
          </cell>
        </row>
        <row r="188">
          <cell r="A188" t="str">
            <v>Отходы, содержащие сталь углеродистых марок (в том числе стальную пыль), несортированные</v>
          </cell>
        </row>
        <row r="189">
          <cell r="A189" t="str">
            <v>Отходы, содержащие сталь углеродистых марок в кусковой форме</v>
          </cell>
        </row>
        <row r="190">
          <cell r="A190" t="str">
            <v>Отходы, содержащие черные металлы (в том числе чугунную и/или стальную пыль), несортированные</v>
          </cell>
        </row>
        <row r="191">
          <cell r="A191" t="str">
            <v>Отходы, содержащие черные металлы в кусковой форме</v>
          </cell>
        </row>
        <row r="192">
          <cell r="A192" t="str">
            <v>Отходы, содержащие чугун (в том числе чугунную пыль), несортированные</v>
          </cell>
        </row>
        <row r="193">
          <cell r="A193" t="str">
            <v>Отходы, содержащие чугун в кусковой форме</v>
          </cell>
        </row>
        <row r="194">
          <cell r="A194" t="str">
            <v>Провод стальной незагрязненный, потерявший потребительские свойства</v>
          </cell>
        </row>
        <row r="195">
          <cell r="A195" t="str">
            <v>Пыль (или порошок) от шлифования черных металлов с содержанием металла 50 % и более</v>
          </cell>
        </row>
        <row r="196">
          <cell r="A196" t="str">
            <v>Пыль легированной стали незагрязненная</v>
          </cell>
        </row>
        <row r="197">
          <cell r="A197" t="str">
            <v>Пыль луженой стали незагрязненная</v>
          </cell>
        </row>
        <row r="198">
          <cell r="A198" t="str">
            <v>Пыль оцинкованной стали незагрязненная</v>
          </cell>
        </row>
        <row r="199">
          <cell r="A199" t="str">
            <v>Пыль стали углеродистых марок незагрязненная</v>
          </cell>
        </row>
        <row r="200">
          <cell r="A200" t="str">
            <v>Пыль стальная незагрязненная</v>
          </cell>
        </row>
        <row r="201">
          <cell r="A201" t="str">
            <v>Пыль черных металлов незагрязненная</v>
          </cell>
        </row>
        <row r="202">
          <cell r="A202" t="str">
            <v>Пыль чугунная незагрязненная</v>
          </cell>
        </row>
        <row r="203">
          <cell r="A203" t="str">
            <v>Свечи зажигания автомобильные отработанные</v>
          </cell>
        </row>
        <row r="204">
          <cell r="A204" t="str">
            <v>Скрап легированной стали незагрязненный</v>
          </cell>
        </row>
        <row r="205">
          <cell r="A205" t="str">
            <v>Скрап луженой стали незагрязненный</v>
          </cell>
        </row>
        <row r="206">
          <cell r="A206" t="str">
            <v>Скрап оцинкованной стали незагрязненный</v>
          </cell>
        </row>
        <row r="207">
          <cell r="A207" t="str">
            <v>Скрап стали углеродистых марок незагрязненный</v>
          </cell>
        </row>
        <row r="208">
          <cell r="A208" t="str">
            <v>Скрап стальной незагрязненный</v>
          </cell>
        </row>
        <row r="209">
          <cell r="A209" t="str">
            <v>Скрап черных металлов незагрязненный</v>
          </cell>
        </row>
        <row r="210">
          <cell r="A210" t="str">
            <v>Скрап чугунный незагрязненный</v>
          </cell>
        </row>
        <row r="211">
          <cell r="A211" t="str">
            <v>Сплавы твердые, инструментальные</v>
          </cell>
        </row>
        <row r="212">
          <cell r="A212" t="str">
            <v>Сростки корунда с ферросплавом в производстве шлифовальных материалов</v>
          </cell>
        </row>
        <row r="213">
          <cell r="A213" t="str">
            <v>Сталь легированная, чистая</v>
          </cell>
        </row>
        <row r="214">
          <cell r="A214" t="str">
            <v>Стружка легированной стали незагрязненная</v>
          </cell>
        </row>
        <row r="215">
          <cell r="A215" t="str">
            <v>Стружка луженой стали незагрязненная</v>
          </cell>
        </row>
        <row r="216">
          <cell r="A216" t="str">
            <v>Стружка оцинкованной стали незагрязненная</v>
          </cell>
        </row>
        <row r="217">
          <cell r="A217" t="str">
            <v>Стружка стали углеродистых марок незагрязненная</v>
          </cell>
        </row>
        <row r="218">
          <cell r="A218" t="str">
            <v>Стружка стальная незагрязненная</v>
          </cell>
        </row>
        <row r="219">
          <cell r="A219" t="str">
            <v>Стружка черных металлов незагрязненная</v>
          </cell>
        </row>
        <row r="220">
          <cell r="A220" t="str">
            <v>Стружка чугунная незагрязненная</v>
          </cell>
        </row>
        <row r="221">
          <cell r="A221" t="str">
            <v>Тара и упаковка из легированной стали незагрязненная, потерявшая потребительские свойства</v>
          </cell>
        </row>
        <row r="222">
          <cell r="A222" t="str">
            <v>Тара и упаковка из луженой стали незагрязненная, потерявшая потребительские свойства</v>
          </cell>
        </row>
        <row r="223">
          <cell r="A223" t="str">
            <v>Тара и упаковка из оцинкованной стали незагрязненная, потерявшая потребительские свойства</v>
          </cell>
        </row>
        <row r="224">
          <cell r="A224" t="str">
            <v>Тара и упаковка из стали незагрязненная, потерявшая потребительские свойства</v>
          </cell>
        </row>
        <row r="225">
          <cell r="A225" t="str">
            <v>Тара и упаковка из стали углеродистых марок незагрязненная, потерявшая потребительские свойства</v>
          </cell>
        </row>
        <row r="226">
          <cell r="A226" t="str">
            <v>Тара и упаковка из черных металлов, незагрязненная, потерявшая потребительские свойства</v>
          </cell>
        </row>
        <row r="227">
          <cell r="A227" t="str">
            <v>Тара и упаковка стальные с остаткаами содержимого</v>
          </cell>
        </row>
        <row r="228">
          <cell r="A228" t="str">
            <v>Тара и упаковка чугунная незагрязненная, потерявшая потребительские свойства</v>
          </cell>
        </row>
        <row r="229">
          <cell r="A229" t="str">
            <v>Тормозные колодки отработанные</v>
          </cell>
        </row>
        <row r="230">
          <cell r="A230" t="str">
            <v>Черные металлы, покрытые слоем олова</v>
          </cell>
        </row>
        <row r="231">
          <cell r="A231" t="str">
            <v>Лом и отходы цветных металлов</v>
          </cell>
        </row>
        <row r="232">
          <cell r="A232" t="str">
            <v>Meталло керамические отходы и лом</v>
          </cell>
        </row>
        <row r="233">
          <cell r="A233" t="str">
            <v>Бериллий и бериллийсодержащие отходы</v>
          </cell>
        </row>
        <row r="234">
          <cell r="A234" t="str">
            <v>Висмут и висмутсодержащие отходы</v>
          </cell>
        </row>
        <row r="235">
          <cell r="A235" t="str">
            <v>Вольфрам и вольфрамсодержащие отходы</v>
          </cell>
        </row>
        <row r="236">
          <cell r="A236" t="str">
            <v>Гартцинк (жслезоцинковый сплав)</v>
          </cell>
        </row>
        <row r="237">
          <cell r="A237" t="str">
            <v>Кадмий и кадмийсодержащие отходы</v>
          </cell>
        </row>
        <row r="238">
          <cell r="A238" t="str">
            <v>Кобальт и кобальтсодержащие отходы</v>
          </cell>
        </row>
        <row r="239">
          <cell r="A239" t="str">
            <v>Лом и отходы цветных металлов (прочие отходы)</v>
          </cell>
        </row>
        <row r="240">
          <cell r="A240" t="str">
            <v>Лом цветных металлов радиоэлектронной аппаратуры</v>
          </cell>
        </row>
        <row r="241">
          <cell r="A241" t="str">
            <v>Магний и магнийсодержащие отходы</v>
          </cell>
        </row>
        <row r="242">
          <cell r="A242" t="str">
            <v>Марганец и марганецсодержащие отходы</v>
          </cell>
        </row>
        <row r="243">
          <cell r="A243" t="str">
            <v>Молибден и молибденсодсржащие отходы</v>
          </cell>
        </row>
        <row r="244">
          <cell r="A244" t="str">
            <v>Отходы хрома, германия, ванадия и других цветных металлов, в т ч редкоземельных</v>
          </cell>
        </row>
        <row r="245">
          <cell r="A245" t="str">
            <v>Прочие отходы цветных металлов</v>
          </cell>
        </row>
        <row r="246">
          <cell r="A246" t="str">
            <v>Ртуть металлическая, некондиционная</v>
          </cell>
        </row>
        <row r="247">
          <cell r="A247" t="str">
            <v>Сурьма и сурьмусодержащие отходы</v>
          </cell>
        </row>
        <row r="248">
          <cell r="A248" t="str">
            <v>Таллий и таллийсодержащие отходы</v>
          </cell>
        </row>
        <row r="249">
          <cell r="A249" t="str">
            <v>Тантал и танталсодержащие отходы</v>
          </cell>
        </row>
        <row r="250">
          <cell r="A250" t="str">
            <v>Тара и упаковка из цветных металлов с остатками содержимого</v>
          </cell>
        </row>
        <row r="251">
          <cell r="A251" t="str">
            <v>Упаковка ич цветных металлов и их сплавов, чисгая</v>
          </cell>
        </row>
        <row r="252">
          <cell r="A252" t="str">
            <v>Цирконий и цирконийсодержащие отходы</v>
          </cell>
        </row>
        <row r="253">
          <cell r="A253" t="str">
            <v>Медицинские отходы</v>
          </cell>
        </row>
        <row r="254">
          <cell r="A254" t="str">
            <v>Остатки лечебных грязей</v>
          </cell>
        </row>
        <row r="255">
          <cell r="A255" t="str">
            <v>Отходы сбор и удаление которых не требует принятия особых мер предосторожности</v>
          </cell>
        </row>
        <row r="256">
          <cell r="A256" t="str">
            <v>Отходы сбор и удаление которых требует принятия особых мер во избежание инфицирования</v>
          </cell>
        </row>
        <row r="257">
          <cell r="A257" t="str">
            <v>Прочие медицинские отходы</v>
          </cell>
        </row>
        <row r="258">
          <cell r="A258" t="str">
            <v>Хирургический инструмент</v>
          </cell>
        </row>
        <row r="259">
          <cell r="A259" t="str">
            <v>Части человеческих тел, органов и кровь</v>
          </cell>
        </row>
        <row r="260">
          <cell r="A260" t="str">
            <v>Металлические шламы</v>
          </cell>
        </row>
        <row r="261">
          <cell r="A261" t="str">
            <v>Металлургические шлаки, съемы и пыль</v>
          </cell>
        </row>
        <row r="262">
          <cell r="A262" t="str">
            <v>Глиняные взвеси</v>
          </cell>
        </row>
        <row r="263">
          <cell r="A263" t="str">
            <v>Прочие шламы производства минеральных строительных материалов</v>
          </cell>
        </row>
        <row r="264">
          <cell r="A264" t="str">
            <v>Пыль электрофильтров алюминиевого производства</v>
          </cell>
        </row>
        <row r="265">
          <cell r="A265" t="str">
            <v>Шлак печей переплава алюминиевого производства</v>
          </cell>
        </row>
        <row r="266">
          <cell r="A266" t="str">
            <v>Шлам бетонного производства</v>
          </cell>
        </row>
        <row r="267">
          <cell r="A267" t="str">
            <v>Шлам гипсовый</v>
          </cell>
        </row>
        <row r="268">
          <cell r="A268" t="str">
            <v>Шлам известковый, включая отходы гашения извести</v>
          </cell>
        </row>
        <row r="269">
          <cell r="A269" t="str">
            <v>Шлам мраморного производства</v>
          </cell>
        </row>
        <row r="270">
          <cell r="A270" t="str">
            <v>Шлам от шлифовки камней</v>
          </cell>
        </row>
        <row r="271">
          <cell r="A271" t="str">
            <v>Шлам от шлифовки стекла</v>
          </cell>
        </row>
        <row r="272">
          <cell r="A272" t="str">
            <v>Шлам производства готового строительного раствора</v>
          </cell>
        </row>
        <row r="273">
          <cell r="A273" t="str">
            <v>Шлам производства силикатного кирпича</v>
          </cell>
        </row>
        <row r="274">
          <cell r="A274" t="str">
            <v>Шлам цементного производства</v>
          </cell>
        </row>
        <row r="275">
          <cell r="A275" t="str">
            <v>Минеральные шламы</v>
          </cell>
        </row>
        <row r="276">
          <cell r="A276" t="str">
            <v>Известковый шлам при очистке свекловичного сока в сахарном производстве</v>
          </cell>
        </row>
        <row r="277">
          <cell r="A277" t="str">
            <v>Минеральные шламы (прочие отходы)</v>
          </cell>
        </row>
        <row r="278">
          <cell r="A278" t="str">
            <v>Шлам асбестовый</v>
          </cell>
        </row>
        <row r="279">
          <cell r="A279" t="str">
            <v>Шлам асбестовый, незагрязненный опасными веществами</v>
          </cell>
        </row>
        <row r="280">
          <cell r="A280" t="str">
            <v>Шлам земляной от промывки овощей (свеклы, картофеля и т.д.)</v>
          </cell>
        </row>
        <row r="281">
          <cell r="A281" t="str">
            <v>Шлам карбоната кальция</v>
          </cell>
        </row>
        <row r="282">
          <cell r="A282" t="str">
            <v>Шлам минеральный от газоочистки</v>
          </cell>
        </row>
        <row r="283">
          <cell r="A283" t="str">
            <v>Шлам минеральный от газоочистки производства алюминия</v>
          </cell>
        </row>
        <row r="284">
          <cell r="A284" t="str">
            <v>Шлам минеральный от газоочистки производства кремния</v>
          </cell>
        </row>
        <row r="285">
          <cell r="A285" t="str">
            <v>Мусор рыночный</v>
          </cell>
        </row>
        <row r="286">
          <cell r="A286" t="str">
            <v>Мусор рыночный (прочие отходы)</v>
          </cell>
        </row>
        <row r="287">
          <cell r="A287" t="str">
            <v>Отходы продовольственного рынка</v>
          </cell>
        </row>
        <row r="288">
          <cell r="A288" t="str">
            <v>Мусор уличный</v>
          </cell>
        </row>
        <row r="289">
          <cell r="A289" t="str">
            <v>Мусор уличный</v>
          </cell>
        </row>
        <row r="290">
          <cell r="A290" t="str">
            <v>Мусор уличный (прочие отходы)</v>
          </cell>
        </row>
        <row r="291">
          <cell r="A291" t="str">
            <v>Нестойкие осадки, шламы при биомеханической обработке сточной воды</v>
          </cell>
        </row>
        <row r="292">
          <cell r="A292" t="str">
            <v>Мусор с защитных решеток и затворов</v>
          </cell>
        </row>
        <row r="293">
          <cell r="A293" t="str">
            <v>Остатки при очистке каналов</v>
          </cell>
        </row>
        <row r="294">
          <cell r="A294" t="str">
            <v>Прочие остатки канализаций и от обработки воды</v>
          </cell>
        </row>
        <row r="295">
          <cell r="A295" t="str">
            <v>Содержимое жироуловителей (нефтеуловителей)</v>
          </cell>
        </row>
        <row r="296">
          <cell r="A296" t="str">
            <v>Содержимое пескоуловитслей</v>
          </cell>
        </row>
        <row r="297">
          <cell r="A297" t="str">
            <v>Фильтрующие материалы и остатки после фильтрования ливнестоков</v>
          </cell>
        </row>
        <row r="298">
          <cell r="A298" t="str">
            <v>Остатки в размельчителях</v>
          </cell>
        </row>
        <row r="299">
          <cell r="A299" t="str">
            <v>Остатки в размелыителях (легкие фракции)</v>
          </cell>
        </row>
        <row r="300">
          <cell r="A300" t="str">
            <v>Отходы полимерных материалов из размалывающих устройств (легкие фракции)</v>
          </cell>
        </row>
        <row r="301">
          <cell r="A301" t="str">
            <v>Пыль полимерных материалов с фильтров размалывающих устройств</v>
          </cell>
        </row>
        <row r="302">
          <cell r="A302" t="str">
            <v>Пыль с фильтров размельчителей</v>
          </cell>
        </row>
        <row r="303">
          <cell r="A303" t="str">
            <v>Остатки канализаций и от обработки воды кроме шламов</v>
          </cell>
        </row>
        <row r="304">
          <cell r="A304" t="str">
            <v>Прочие нестойкие осадки (шламы) от биомеханической обработки сточных вод</v>
          </cell>
        </row>
        <row r="305">
          <cell r="A305" t="str">
            <v>Шлам (осадок) осветления, нестойкий</v>
          </cell>
        </row>
        <row r="306">
          <cell r="A306" t="str">
            <v>Шлам остаточный от биологической очистки сточных вод, нестойкий</v>
          </cell>
        </row>
        <row r="307">
          <cell r="A307" t="str">
            <v>Шлам фекальный из канализации и выгребных ям</v>
          </cell>
        </row>
        <row r="308">
          <cell r="A308" t="str">
            <v>Остатки рафинирования нефтепродуктов</v>
          </cell>
        </row>
        <row r="309">
          <cell r="A309" t="str">
            <v>Глины фильтровальные, загрязненные нефтью</v>
          </cell>
        </row>
        <row r="310">
          <cell r="A310" t="str">
            <v>Гудрон кислый</v>
          </cell>
        </row>
        <row r="311">
          <cell r="A311" t="str">
            <v>Кислоты отработанные, содержащие нефть</v>
          </cell>
        </row>
        <row r="312">
          <cell r="A312" t="str">
            <v>Отходы кислых смол, кислого дегтя</v>
          </cell>
        </row>
        <row r="313">
          <cell r="A313" t="str">
            <v>Прочие отходы рафинирования нефтепродуктов</v>
          </cell>
        </row>
        <row r="314">
          <cell r="A314" t="str">
            <v>Шлам, остатки от отработки нефти кислые</v>
          </cell>
        </row>
        <row r="315">
          <cell r="A315" t="str">
            <v>Остатки рафинирования при переработке растительных и животных жиров</v>
          </cell>
        </row>
        <row r="316">
          <cell r="A316" t="str">
            <v>Глина отбеливающая (маслосодержащая)</v>
          </cell>
        </row>
        <row r="317">
          <cell r="A317" t="str">
            <v>Остатки рафинирования растительных и животных жиров</v>
          </cell>
        </row>
        <row r="318">
          <cell r="A318" t="str">
            <v>Отходы отбеливающей глины, содержащей масла</v>
          </cell>
        </row>
        <row r="319">
          <cell r="A319" t="str">
            <v>Прочие осгатки рафинирования растительных и животных жиров</v>
          </cell>
        </row>
        <row r="320">
          <cell r="A320" t="str">
            <v>Отходы аккумуляторов</v>
          </cell>
        </row>
        <row r="321">
          <cell r="A321" t="str">
            <v>Аккумуляторы свинцовые отработанные неповрежденные, с не слитым электролитом</v>
          </cell>
        </row>
        <row r="322">
          <cell r="A322" t="str">
            <v>Аккумуляторы свинцовые отработанные неразобранные, со слитым электролитом</v>
          </cell>
        </row>
        <row r="323">
          <cell r="A323" t="str">
            <v>Аккумуляторы свинцовые, отработанные и брак</v>
          </cell>
        </row>
        <row r="324">
          <cell r="A324" t="str">
            <v>Лампы электрические и электронные отработанные и брак</v>
          </cell>
        </row>
        <row r="325">
          <cell r="A325" t="str">
            <v>Отходы бумаги и картона</v>
          </cell>
        </row>
        <row r="326">
          <cell r="A326" t="str">
            <v>Бумага абразивная</v>
          </cell>
        </row>
        <row r="327">
          <cell r="A327" t="str">
            <v>Бумага ламинированная</v>
          </cell>
        </row>
        <row r="328">
          <cell r="A328" t="str">
            <v>Бумага фольгированная</v>
          </cell>
        </row>
        <row r="329">
          <cell r="A329" t="str">
            <v>Бумажные фильтры неиспользованные, брак</v>
          </cell>
        </row>
        <row r="330">
          <cell r="A330" t="str">
            <v>Обрезь гофрокартона</v>
          </cell>
        </row>
        <row r="331">
          <cell r="A331" t="str">
            <v>Отходы бумаги и картона незагрязненные</v>
          </cell>
        </row>
        <row r="332">
          <cell r="A332" t="str">
            <v>Отходы бумаги и картона от канцелярской деятельности и делопроизводства</v>
          </cell>
        </row>
        <row r="333">
          <cell r="A333" t="str">
            <v>Отходы бумаги и картона от резки и штамповки незагрязненные</v>
          </cell>
        </row>
        <row r="334">
          <cell r="A334" t="str">
            <v>Отходы бумаги и картона с пропиткой и покрытиями</v>
          </cell>
        </row>
        <row r="335">
          <cell r="A335" t="str">
            <v>Отходы бумаги и картона с синтетическим покрытием</v>
          </cell>
        </row>
        <row r="336">
          <cell r="A336" t="str">
            <v>Отходы бумаги от резки и штамповки</v>
          </cell>
        </row>
        <row r="337">
          <cell r="A337" t="str">
            <v>Отходы бумаги с нанесенным лаком</v>
          </cell>
        </row>
        <row r="338">
          <cell r="A338" t="str">
            <v>Отходы бумаги, картона и изделий из них, с загрязнениями преимущественно неорганическими</v>
          </cell>
        </row>
        <row r="339">
          <cell r="A339" t="str">
            <v>Отходы бумаги, картона и изделий из них, с загрязнениями преимущественно органическими</v>
          </cell>
        </row>
        <row r="340">
          <cell r="A340" t="str">
            <v>Отходы бумажной клеевой ленты</v>
          </cell>
        </row>
        <row r="341">
          <cell r="A341" t="str">
            <v>Отходы вощеной бумаги</v>
          </cell>
        </row>
        <row r="342">
          <cell r="A342" t="str">
            <v>Отходы картона от резки и штамповки</v>
          </cell>
        </row>
        <row r="343">
          <cell r="A343" t="str">
            <v>Отходы печатной продукции (цветная печать)</v>
          </cell>
        </row>
        <row r="344">
          <cell r="A344" t="str">
            <v>Отходы печатной продукции (черно-белая печать)</v>
          </cell>
        </row>
        <row r="345">
          <cell r="A345" t="str">
            <v>Отходы рубероида</v>
          </cell>
        </row>
        <row r="346">
          <cell r="A346" t="str">
            <v>Отходы рубероида, толи и бумаги, пропитанной битумом</v>
          </cell>
        </row>
        <row r="347">
          <cell r="A347" t="str">
            <v>Отходы толи</v>
          </cell>
        </row>
        <row r="348">
          <cell r="A348" t="str">
            <v>Отходы упаковочного гофрокартона незагрязненные</v>
          </cell>
        </row>
        <row r="349">
          <cell r="A349" t="str">
            <v>Отходы упаковочного картона незагрязненные</v>
          </cell>
        </row>
        <row r="350">
          <cell r="A350" t="str">
            <v>Отходы упаковочной бумаги незагрязненные</v>
          </cell>
        </row>
        <row r="351">
          <cell r="A351" t="str">
            <v>Отходы упаковочных материалов из бумаги и картона незагрязненные</v>
          </cell>
        </row>
        <row r="352">
          <cell r="A352" t="str">
            <v>Отходы фотобумаги</v>
          </cell>
        </row>
        <row r="353">
          <cell r="A353" t="str">
            <v>Прочие незагрязненные отходы бумаги и картона</v>
          </cell>
        </row>
        <row r="354">
          <cell r="A354" t="str">
            <v>Прочие отходы бумаги и картона</v>
          </cell>
        </row>
        <row r="355">
          <cell r="A355" t="str">
            <v>Прочие отходы бумаги незагрязненные</v>
          </cell>
        </row>
        <row r="356">
          <cell r="A356" t="str">
            <v>Прочие отходы гофрокартона незагрязненные</v>
          </cell>
        </row>
        <row r="357">
          <cell r="A357" t="str">
            <v>Прочие отходы картона незагрязненные</v>
          </cell>
        </row>
        <row r="358">
          <cell r="A358" t="str">
            <v>Разнородные отходы бумаги и картона (например, содержащие отходы фотобумаги)</v>
          </cell>
        </row>
        <row r="359">
          <cell r="A359" t="str">
            <v>Срыв бумаги и картона</v>
          </cell>
        </row>
        <row r="360">
          <cell r="A360" t="str">
            <v>Отходы взрывчатых веществ</v>
          </cell>
        </row>
        <row r="361">
          <cell r="A361" t="str">
            <v>Отходы взрывчатых веществ и боеприпасов</v>
          </cell>
        </row>
        <row r="362">
          <cell r="A362" t="str">
            <v>Пиротехнические отходы</v>
          </cell>
        </row>
        <row r="363">
          <cell r="A363" t="str">
            <v>Химикалии органические, многократно азотированные</v>
          </cell>
        </row>
        <row r="364">
          <cell r="A364" t="str">
            <v>Отходы гигиенических средств</v>
          </cell>
        </row>
        <row r="365">
          <cell r="A365" t="str">
            <v>Мыла и кислоты сульфоновыр</v>
          </cell>
        </row>
        <row r="366">
          <cell r="A366" t="str">
            <v>Остатки производства моющих средств</v>
          </cell>
        </row>
        <row r="367">
          <cell r="A367" t="str">
            <v>Отходы гигиенических средств (прочие отходы)</v>
          </cell>
        </row>
        <row r="368">
          <cell r="A368" t="str">
            <v>Поверхностно-активные вещества, жидкие</v>
          </cell>
        </row>
        <row r="369">
          <cell r="A369" t="str">
            <v>Поверхностно-активные вещества, твердые</v>
          </cell>
        </row>
        <row r="370">
          <cell r="A370" t="str">
            <v>Прочие отходы гигиенических, чистящих и моющих средств</v>
          </cell>
        </row>
        <row r="371">
          <cell r="A371" t="str">
            <v>Чистящие вещества, галогеносодержащие</v>
          </cell>
        </row>
        <row r="372">
          <cell r="A372" t="str">
            <v>Отходы добычи нефти</v>
          </cell>
        </row>
        <row r="373">
          <cell r="A373" t="str">
            <v>Буровая промывка и буровая мелочь, загрязненные нефтью</v>
          </cell>
        </row>
        <row r="374">
          <cell r="A374" t="str">
            <v>Буровая промывка и буровая мелочь, не содержащие нефть</v>
          </cell>
        </row>
        <row r="375">
          <cell r="A375" t="str">
            <v>Земля, вынутый грунт, загрязненный сырой нефтью</v>
          </cell>
        </row>
        <row r="376">
          <cell r="A376" t="str">
            <v>Отходы добычи нефти (прочие отходы)</v>
          </cell>
        </row>
        <row r="377">
          <cell r="A377" t="str">
            <v>Прочие остатки нефтедобычи, загрязненные нефтью</v>
          </cell>
        </row>
        <row r="378">
          <cell r="A378" t="str">
            <v>Шлам, содержащий сырую нефть</v>
          </cell>
        </row>
        <row r="379">
          <cell r="A379" t="str">
            <v>Отходы дубилен кроме дубильных веществ</v>
          </cell>
        </row>
        <row r="380">
          <cell r="A380" t="str">
            <v>Прочие отходы дубления, кроме дубильных веществ</v>
          </cell>
        </row>
        <row r="381">
          <cell r="A381" t="str">
            <v>Шлам дубилен</v>
          </cell>
        </row>
        <row r="382">
          <cell r="A382" t="str">
            <v>Шлам зольников отработки сырой кожи и меха</v>
          </cell>
        </row>
        <row r="383">
          <cell r="A383" t="str">
            <v>Отходы жиров, смазок и парафинов из нефти</v>
          </cell>
        </row>
        <row r="384">
          <cell r="A384" t="str">
            <v>Жиры</v>
          </cell>
        </row>
        <row r="385">
          <cell r="A385" t="str">
            <v>Кислоты нефтяные, жирные</v>
          </cell>
        </row>
        <row r="386">
          <cell r="A386" t="str">
            <v>Мыла металлические</v>
          </cell>
        </row>
        <row r="387">
          <cell r="A387" t="str">
            <v>Парафин нефтяной, неочищенный (гач)</v>
          </cell>
        </row>
        <row r="388">
          <cell r="A388" t="str">
            <v>Парафины галогенизированные</v>
          </cell>
        </row>
        <row r="389">
          <cell r="A389" t="str">
            <v>Пек стеариновый</v>
          </cell>
        </row>
        <row r="390">
          <cell r="A390" t="str">
            <v>Прочие огходы жиров (смазок) и парафннов из нефти</v>
          </cell>
        </row>
        <row r="391">
          <cell r="A391" t="str">
            <v>Смазки консервационные</v>
          </cell>
        </row>
        <row r="392">
          <cell r="A392" t="str">
            <v>Отходы из жилищ</v>
          </cell>
        </row>
        <row r="393">
          <cell r="A393" t="str">
            <v>Биогенные отходы сортированные</v>
          </cell>
        </row>
        <row r="394">
          <cell r="A394" t="str">
            <v>Мусор бытовой (домовый) от населения (ТБО)</v>
          </cell>
        </row>
        <row r="395">
          <cell r="A395" t="str">
            <v>Остатки от биологической обработки бытовых отходов</v>
          </cell>
        </row>
        <row r="396">
          <cell r="A396" t="str">
            <v>Остатки от механической обработки бытовых отходов</v>
          </cell>
        </row>
        <row r="397">
          <cell r="A397" t="str">
            <v>Отходы аккумуляторов</v>
          </cell>
        </row>
        <row r="398">
          <cell r="A398" t="str">
            <v>Отходы из жилищ (прочие отходы)</v>
          </cell>
        </row>
        <row r="399">
          <cell r="A399" t="str">
            <v>Отходы из жилищ крупногабаритные</v>
          </cell>
        </row>
        <row r="400">
          <cell r="A400" t="str">
            <v>Отходы из жилищ несортированные (исключая крупногабаритные)</v>
          </cell>
        </row>
        <row r="401">
          <cell r="A401" t="str">
            <v>Отходы клея, клеящих веществ, мастик, незатвердевших смол</v>
          </cell>
        </row>
        <row r="402">
          <cell r="A402" t="str">
            <v>Клея остатки, незатвердевшие</v>
          </cell>
        </row>
        <row r="403">
          <cell r="A403" t="str">
            <v>Масло смоляное</v>
          </cell>
        </row>
        <row r="404">
          <cell r="A404" t="str">
            <v>Мастичные и шпаклевочные материалы, затвердевшие</v>
          </cell>
        </row>
        <row r="405">
          <cell r="A405" t="str">
            <v>Мастичные и шпаклевочные материалы, незатвердевшие</v>
          </cell>
        </row>
        <row r="406">
          <cell r="A406" t="str">
            <v>Остатки смол незатвердевшие</v>
          </cell>
        </row>
        <row r="407">
          <cell r="A407" t="str">
            <v>Остатки смол, затвердевшие (засохшие)</v>
          </cell>
        </row>
        <row r="408">
          <cell r="A408" t="str">
            <v>Прочие отходы клея, клеящих веществ, мастик, смол</v>
          </cell>
        </row>
        <row r="409">
          <cell r="A409" t="str">
            <v>Отходы кожи</v>
          </cell>
        </row>
        <row r="410">
          <cell r="A410" t="str">
            <v>Кожа натуральная, выделанная</v>
          </cell>
        </row>
        <row r="411">
          <cell r="A411" t="str">
            <v>Кожа натуральная, невыделанная</v>
          </cell>
        </row>
        <row r="412">
          <cell r="A412" t="str">
            <v>Кожевенная хр стружка</v>
          </cell>
        </row>
        <row r="413">
          <cell r="A413" t="str">
            <v>Обрезки готовой кожи нехромового дубления</v>
          </cell>
        </row>
        <row r="414">
          <cell r="A414" t="str">
            <v>Обрезки готовой хромовой кожи</v>
          </cell>
        </row>
        <row r="415">
          <cell r="A415" t="str">
            <v>Обрезки спилка хромовой кожи</v>
          </cell>
        </row>
        <row r="416">
          <cell r="A416" t="str">
            <v>Обрезь жесткого кожевенного товара в производстве обуви</v>
          </cell>
        </row>
        <row r="417">
          <cell r="A417" t="str">
            <v>Обувь кожаная рабочая, потерявшая потребительские свойства</v>
          </cell>
        </row>
        <row r="418">
          <cell r="A418" t="str">
            <v>Отходы использованных кожаных изделий</v>
          </cell>
        </row>
        <row r="419">
          <cell r="A419" t="str">
            <v>Отходы кож нехромового дубления</v>
          </cell>
        </row>
        <row r="420">
          <cell r="A420" t="str">
            <v>Отходы подошвенных кож</v>
          </cell>
        </row>
        <row r="421">
          <cell r="A421" t="str">
            <v>Отходы полировальные</v>
          </cell>
        </row>
        <row r="422">
          <cell r="A422" t="str">
            <v>Отходы хромовой кожи</v>
          </cell>
        </row>
        <row r="423">
          <cell r="A423" t="str">
            <v>Прочие отходы от обработки мехов и кож</v>
          </cell>
        </row>
        <row r="424">
          <cell r="A424" t="str">
            <v>Стружка хромовой кожи</v>
          </cell>
        </row>
        <row r="425">
          <cell r="A425" t="str">
            <v>Шлам от шлифовки кож и кожная пыль (мука)</v>
          </cell>
        </row>
        <row r="426">
          <cell r="A426" t="str">
            <v>Отходы лакокрасочных средств</v>
          </cell>
        </row>
        <row r="427">
          <cell r="A427" t="str">
            <v>Краски и лаки, содержащие органические растворители или тяжелые металлы, незатвердевшие</v>
          </cell>
        </row>
        <row r="428">
          <cell r="A428" t="str">
            <v>Лаки и краски, старые, затвердевшие, а также затвердевшие остатки в бочках</v>
          </cell>
        </row>
        <row r="429">
          <cell r="A429" t="str">
            <v>Лакокрасочные материалы, содержащие воду</v>
          </cell>
        </row>
        <row r="430">
          <cell r="A430" t="str">
            <v>Лакокрасочные материалы, содержащие грунты и неорганические вещества</v>
          </cell>
        </row>
        <row r="431">
          <cell r="A431" t="str">
            <v>Остатки твердые, солесодержащие, их дымоулавливающих устройств, топочных агрегатов с традиционным топливом(без реактивного гипса) Остатки типографской и копировальной краски</v>
          </cell>
        </row>
        <row r="432">
          <cell r="A432" t="str">
            <v>Прочие лакокрасочные отходы</v>
          </cell>
        </row>
        <row r="433">
          <cell r="A433" t="str">
            <v>Шлам лаков и красок, незатвердевший</v>
          </cell>
        </row>
        <row r="434">
          <cell r="A434" t="str">
            <v>Отходы лесозаготовок</v>
          </cell>
        </row>
        <row r="435">
          <cell r="A435" t="str">
            <v>Зелень древесная</v>
          </cell>
        </row>
        <row r="436">
          <cell r="A436" t="str">
            <v>Отходы древесины от лесоразработок</v>
          </cell>
        </row>
        <row r="437">
          <cell r="A437" t="str">
            <v>Отходы корчевания пней</v>
          </cell>
        </row>
        <row r="438">
          <cell r="A438" t="str">
            <v>Отходы лесосечные</v>
          </cell>
        </row>
        <row r="439">
          <cell r="A439" t="str">
            <v>Отходы раскряжевки</v>
          </cell>
        </row>
        <row r="440">
          <cell r="A440" t="str">
            <v>Отходы сучьев, ветвей от лесоразработок</v>
          </cell>
        </row>
        <row r="441">
          <cell r="A441" t="str">
            <v>Прочие древесные отходы лесозаготовок</v>
          </cell>
        </row>
        <row r="442">
          <cell r="A442" t="str">
            <v>Отходы металлоорганических соединений</v>
          </cell>
        </row>
        <row r="443">
          <cell r="A443" t="str">
            <v>Карбонилы металлов</v>
          </cell>
        </row>
        <row r="444">
          <cell r="A444" t="str">
            <v>Прочие металлоорганические соединения, кроме пестицидов</v>
          </cell>
        </row>
        <row r="445">
          <cell r="A445" t="str">
            <v>Отходы негалогенированных органических растворителей и их смесей</v>
          </cell>
        </row>
        <row r="446">
          <cell r="A446" t="str">
            <v>Бензин для мойки, летролейный эфир, лигроин, лигроиновый растворитель</v>
          </cell>
        </row>
        <row r="447">
          <cell r="A447" t="str">
            <v>Глицерин</v>
          </cell>
        </row>
        <row r="448">
          <cell r="A448" t="str">
            <v>Нитроразбавители для лаков и красок</v>
          </cell>
        </row>
        <row r="449">
          <cell r="A449" t="str">
            <v>Прочие растворители и их смеси без галогенсодержащих компонентов</v>
          </cell>
        </row>
        <row r="450">
          <cell r="A450" t="str">
            <v>Скипидарное масло</v>
          </cell>
        </row>
        <row r="451">
          <cell r="A451" t="str">
            <v>Сырая нефть, керосин</v>
          </cell>
        </row>
        <row r="452">
          <cell r="A452" t="str">
            <v>Тетрагидронафталин (тетралин)</v>
          </cell>
        </row>
        <row r="453">
          <cell r="A453" t="str">
            <v>Уайт-спирит</v>
          </cell>
        </row>
        <row r="454">
          <cell r="A454" t="str">
            <v>Этанол</v>
          </cell>
        </row>
        <row r="455">
          <cell r="A455" t="str">
            <v>Отходы незатвердевших пластмасс, формовочных масс и компонентов</v>
          </cell>
        </row>
        <row r="456">
          <cell r="A456" t="str">
            <v>Остатки производства и обработки пластмасс, незатвердевшие</v>
          </cell>
        </row>
        <row r="457">
          <cell r="A457" t="str">
            <v>Пластификатор без галогенированных органических компонентов</v>
          </cell>
        </row>
        <row r="458">
          <cell r="A458" t="str">
            <v>Пластификатор с галогенированными органическими компонентами</v>
          </cell>
        </row>
        <row r="459">
          <cell r="A459" t="str">
            <v>Смолы полимерные, литейные</v>
          </cell>
        </row>
        <row r="460">
          <cell r="A460" t="str">
            <v>Смолы полимерные, пропиточные</v>
          </cell>
        </row>
        <row r="461">
          <cell r="A461" t="str">
            <v>Смолы фенолформальдегидные и меламиноформальдегидпые</v>
          </cell>
        </row>
        <row r="462">
          <cell r="A462" t="str">
            <v>Отходы неорганических кислот</v>
          </cell>
        </row>
        <row r="463">
          <cell r="A463" t="str">
            <v>Кислота азотистая</v>
          </cell>
        </row>
        <row r="464">
          <cell r="A464" t="str">
            <v>Кислота азотная</v>
          </cell>
        </row>
        <row r="465">
          <cell r="A465" t="str">
            <v>Кислота серная отработанная, включая аккумуляторную</v>
          </cell>
        </row>
        <row r="466">
          <cell r="A466" t="str">
            <v>Кислота сернистая</v>
          </cell>
        </row>
        <row r="467">
          <cell r="A467" t="str">
            <v>Кислота соляная</v>
          </cell>
        </row>
        <row r="468">
          <cell r="A468" t="str">
            <v>Кислота фосфористая</v>
          </cell>
        </row>
        <row r="469">
          <cell r="A469" t="str">
            <v>Кислота фосфорная</v>
          </cell>
        </row>
        <row r="470">
          <cell r="A470" t="str">
            <v>Кислота фтористоводородная</v>
          </cell>
        </row>
        <row r="471">
          <cell r="A471" t="str">
            <v>Кислота хромовая</v>
          </cell>
        </row>
        <row r="472">
          <cell r="A472" t="str">
            <v>Кислоты и смеси неорганических кислот с примесями, специфическими для данного производства</v>
          </cell>
        </row>
        <row r="473">
          <cell r="A473" t="str">
            <v>Отработанный электролит аккумуляторных батарей после его нейтрализации</v>
          </cell>
        </row>
        <row r="474">
          <cell r="A474" t="str">
            <v>Прочие отходы неорганических кислот</v>
          </cell>
        </row>
        <row r="475">
          <cell r="A475" t="str">
            <v>Смеси неорганических кислот</v>
          </cell>
        </row>
        <row r="476">
          <cell r="A476" t="str">
            <v>Отходы обработки и переработки древесины</v>
          </cell>
        </row>
        <row r="477">
          <cell r="A477" t="str">
            <v>Брак фанерных заготовок, содержащих связующие смолы в количестве от 0,2 % до 2,5 % включительно</v>
          </cell>
        </row>
        <row r="478">
          <cell r="A478" t="str">
            <v>Горбыль</v>
          </cell>
        </row>
        <row r="479">
          <cell r="A479" t="str">
            <v>Деревянная упаковка (невозвратная тара) и деревянные отходы из натуральной чистой древесины</v>
          </cell>
        </row>
        <row r="480">
          <cell r="A480" t="str">
            <v>Деревянная упаковка (невозвратная тара) из натуральной древесины</v>
          </cell>
        </row>
        <row r="481">
          <cell r="A481" t="str">
            <v>Древесная шерсть</v>
          </cell>
        </row>
        <row r="482">
          <cell r="A482" t="str">
            <v>Древесно-стружечные и/или древесно-волокнистые плиты, содержащие связующие смолы в количестве от 0,2 % до 2,5 % включительно, некондиционные, брак</v>
          </cell>
        </row>
        <row r="483">
          <cell r="A483" t="str">
            <v>Древесные отходы из натуральной чистой древесины несортированные</v>
          </cell>
        </row>
        <row r="484">
          <cell r="A484" t="str">
            <v>Древесные отходы с пропиткой и покрытиями несортированные</v>
          </cell>
        </row>
        <row r="485">
          <cell r="A485" t="str">
            <v>Древесные отходы с пропиткой и покрытиями, незагрязненные опасными веществами</v>
          </cell>
        </row>
        <row r="486">
          <cell r="A486" t="str">
            <v>Изделия из натуральной древесины, потерявшие свои потребительские свойства</v>
          </cell>
        </row>
        <row r="487">
          <cell r="A487" t="str">
            <v>Кора древесная и отходы скорки</v>
          </cell>
        </row>
        <row r="488">
          <cell r="A488" t="str">
            <v>Кора с примесью земли</v>
          </cell>
        </row>
        <row r="489">
          <cell r="A489" t="str">
            <v>Кусковые отходы (обрезь, щепа)</v>
          </cell>
        </row>
        <row r="490">
          <cell r="A490" t="str">
            <v>Лигнин гидролизный</v>
          </cell>
        </row>
        <row r="491">
          <cell r="A491" t="str">
            <v>Обрездая шпона</v>
          </cell>
        </row>
        <row r="492">
          <cell r="A492" t="str">
            <v>Обрезки, кусковые отходы древесно-стружечных и/или древесно-волокнистых плит, содержащих связующие смолы в количестве от 0,2 % до 2,5 % включительно</v>
          </cell>
        </row>
        <row r="493">
          <cell r="A493" t="str">
            <v>Обрезь натуральной чистой древесины</v>
          </cell>
        </row>
        <row r="494">
          <cell r="A494" t="str">
            <v>Обрезь разнородной древесины (например, содержащая обрезь древесно-стружечных и/или древесно-волокнистых плит)</v>
          </cell>
        </row>
        <row r="495">
          <cell r="A495" t="str">
            <v>Обрезь фанеры, содержащей связующие смолы в количестве от 0,2 % до 2,5 % включительно</v>
          </cell>
        </row>
        <row r="496">
          <cell r="A496" t="str">
            <v>Опил и пыль обработки древесно-стружечных и древесно-волокнистых плит</v>
          </cell>
        </row>
        <row r="497">
          <cell r="A497" t="str">
            <v>Опилки древесно-стружечных и/или древесно-волокнистых плит, содержащие связующие смолы в количестве от 0,2 % до 2,5 % включительно</v>
          </cell>
        </row>
        <row r="498">
          <cell r="A498" t="str">
            <v>Опилки древесные, загрязненные бензином (содержание бензина – 15 % и более)</v>
          </cell>
        </row>
        <row r="499">
          <cell r="A499" t="str">
            <v>Опилки древесные, загрязненные бензином (содержание бензина – менее 15 %)</v>
          </cell>
        </row>
        <row r="500">
          <cell r="A500" t="str">
            <v>Опилки древесные, загрязненные минеральными маслами (содержание масел – 15 % и более)</v>
          </cell>
        </row>
        <row r="501">
          <cell r="A501" t="str">
            <v>Опилки древесные, загрязненные минеральными маслами (содержание масел – менее 15 %)</v>
          </cell>
        </row>
        <row r="502">
          <cell r="A502" t="str">
            <v>Опилки и стружки древесные, загрязненные бензином</v>
          </cell>
        </row>
        <row r="503">
          <cell r="A503" t="str">
            <v>Опилки и стружки древесные, загрязненные минеральными маслами</v>
          </cell>
        </row>
        <row r="504">
          <cell r="A504" t="str">
            <v>Опилки и стружки древесные, загрязненные преимущественно органическими веществами (минеральные масла, лаки, растворители)</v>
          </cell>
        </row>
        <row r="505">
          <cell r="A505" t="str">
            <v>Опилки и стружки натуральной чистой древесины</v>
          </cell>
        </row>
        <row r="506">
          <cell r="A506" t="str">
            <v>Опилки и стружки разнородной древесины (например, содержащие опилки и стружку древесно-стружечных и/или древесно-волокнистых плит)</v>
          </cell>
        </row>
        <row r="507">
          <cell r="A507" t="str">
            <v>Опилки натуральной чистой древесины</v>
          </cell>
        </row>
        <row r="508">
          <cell r="A508" t="str">
            <v>Опилки разнородной древесины (например, содержащие опилки древесно-стружечных и/или древесно-волокнистых плит)</v>
          </cell>
        </row>
        <row r="509">
          <cell r="A509" t="str">
            <v>Опилки фанеры</v>
          </cell>
        </row>
        <row r="510">
          <cell r="A510" t="str">
            <v>Отходы ДВПО</v>
          </cell>
        </row>
        <row r="511">
          <cell r="A511" t="str">
            <v>Отходы горбыля, рейки из натуральной чистой древесины</v>
          </cell>
        </row>
        <row r="512">
          <cell r="A512" t="str">
            <v>Отходы древесины с масляной пропиткой</v>
          </cell>
        </row>
        <row r="513">
          <cell r="A513" t="str">
            <v>Отходы древесины с солевой пропиткой</v>
          </cell>
        </row>
        <row r="514">
          <cell r="A514" t="str">
            <v>Отходы древесины, пропитанной 5-процентным раствором (NH4)2HPO4 (производство спичек)</v>
          </cell>
        </row>
        <row r="515">
          <cell r="A515" t="str">
            <v>Отходы древесных строительных лесоматериалов, в том числе от сноса и разборки строений</v>
          </cell>
        </row>
        <row r="516">
          <cell r="A516" t="str">
            <v>Отходы коры</v>
          </cell>
        </row>
        <row r="517">
          <cell r="A517" t="str">
            <v>Отходы коры (группа)</v>
          </cell>
        </row>
        <row r="518">
          <cell r="A518" t="str">
            <v>Отходы обработки древесно-стружечных и/или древесно-волокнистых плит, содержащие связующие смолы в количестве от 0,2 % до 2,5 % включительно</v>
          </cell>
        </row>
        <row r="519">
          <cell r="A519" t="str">
            <v>Отходы обработки натуральной чистой древесины, незагрязненные опасными веществами</v>
          </cell>
        </row>
        <row r="520">
          <cell r="A520" t="str">
            <v>Отходы обработки фанеры, изделия из фанеры, потерявшие свои потребительские свойства, содержащие связующие смолы в количестве от 0,2 % до 2,5 % включительно</v>
          </cell>
        </row>
        <row r="521">
          <cell r="A521" t="str">
            <v>Отходы шкурки (наждачной)</v>
          </cell>
        </row>
        <row r="522">
          <cell r="A522" t="str">
            <v>Отходы шпона натуральной чистой древесины</v>
          </cell>
        </row>
        <row r="523">
          <cell r="A523" t="str">
            <v>Отходы щепы натуральной чистой древесины</v>
          </cell>
        </row>
        <row r="524">
          <cell r="A524" t="str">
            <v>Прочие отходы обработки и переработки древесины</v>
          </cell>
        </row>
        <row r="525">
          <cell r="A525" t="str">
            <v>Пыль древесная от шлифовки натуральной чистой древесины</v>
          </cell>
        </row>
        <row r="526">
          <cell r="A526" t="str">
            <v>Пыль древесная, в т. ч. от воздухоочистных установок</v>
          </cell>
        </row>
        <row r="527">
          <cell r="A527" t="str">
            <v>Пыль от обработки разнородной древесины (например, содержащая пыль древесно-стружечных и/или древесно-волокнистых плит)</v>
          </cell>
        </row>
        <row r="528">
          <cell r="A528" t="str">
            <v>Пыль при изготовлении и обработке древесно-стружечных и/или древесно-волокнистых плит, содержащих связующие смолы в количестве от 0,2 % до 2,5 % включительно</v>
          </cell>
        </row>
        <row r="529">
          <cell r="A529" t="str">
            <v>Пыль шлифовки паркетных изделий</v>
          </cell>
        </row>
        <row r="530">
          <cell r="A530" t="str">
            <v>Разнородные древесные отходы</v>
          </cell>
        </row>
        <row r="531">
          <cell r="A531" t="str">
            <v>Стружка древесная, загрязненная бензином (содержание бензина – 15 % и более)</v>
          </cell>
        </row>
        <row r="532">
          <cell r="A532" t="str">
            <v>Стружка древесная, загрязненная бензином (содержание бензина – менее 15 %)</v>
          </cell>
        </row>
        <row r="533">
          <cell r="A533" t="str">
            <v>Стружка древесная, загрязненная минеральными маслами (содержание масел – 15 % и более)</v>
          </cell>
        </row>
        <row r="534">
          <cell r="A534" t="str">
            <v>Стружка древесная, загрязненная минеральными маслами (содержание масел – менее 15 %)</v>
          </cell>
        </row>
        <row r="535">
          <cell r="A535" t="str">
            <v>Стружка древесно-стружечных и/или древесно-волокнистых плит, содержащая связующие смолы в количестве от 0,2 % до 2,5 % включительно</v>
          </cell>
        </row>
        <row r="536">
          <cell r="A536" t="str">
            <v>Стружка натуральной чистой древесины</v>
          </cell>
        </row>
        <row r="537">
          <cell r="A537" t="str">
            <v>Стружка разнородной древесины (например, содержащая стружку древесно-стружечных и/или древесно-волокнистых плит)</v>
          </cell>
        </row>
        <row r="538">
          <cell r="A538" t="str">
            <v>Стружка, опил незагрязненные</v>
          </cell>
        </row>
        <row r="539">
          <cell r="A539" t="str">
            <v>Стружка, опил, загрязненные неорганическими веществами</v>
          </cell>
        </row>
        <row r="540">
          <cell r="A540" t="str">
            <v>Шлам гидролизный</v>
          </cell>
        </row>
        <row r="541">
          <cell r="A541" t="str">
            <v>Шлам древесный от шлифовки натуральной чистой древесины</v>
          </cell>
        </row>
        <row r="542">
          <cell r="A542" t="str">
            <v>Шлам от обработки разнородной древесины (например, содержащий шлам древесно-стружечных и/или древесно-волокнистых плит)</v>
          </cell>
        </row>
        <row r="543">
          <cell r="A543" t="str">
            <v>Шлам при изготовлении и обработке древесно-стружечных и/или древесно-волокнистых плит, содержащих связующие смолы в количестве от 0,2 % до 2,5 % включительно</v>
          </cell>
        </row>
        <row r="544">
          <cell r="A544" t="str">
            <v>Шпалы железнодорожные деревянные, пропитанные антисептическими средствами, отработанные и брак</v>
          </cell>
        </row>
        <row r="545">
          <cell r="A545" t="str">
            <v>Отходы оксидов и гидрооксидов</v>
          </cell>
        </row>
        <row r="546">
          <cell r="A546" t="str">
            <v>Отходы оксидов и гидрооксидов (прочие отходы)</v>
          </cell>
        </row>
        <row r="547">
          <cell r="A547" t="str">
            <v>Отходы поташа</v>
          </cell>
        </row>
        <row r="548">
          <cell r="A548" t="str">
            <v>Отходы поташа в твердом виде</v>
          </cell>
        </row>
        <row r="549">
          <cell r="A549" t="str">
            <v>Отходы солей мышьяка</v>
          </cell>
        </row>
        <row r="550">
          <cell r="A550" t="str">
            <v>Отходы солей мышьяка в твердом виде</v>
          </cell>
        </row>
        <row r="551">
          <cell r="A551" t="str">
            <v>Отходы солей свинца</v>
          </cell>
        </row>
        <row r="552">
          <cell r="A552" t="str">
            <v>Отходы солей свинца в твердом виде</v>
          </cell>
        </row>
        <row r="553">
          <cell r="A553" t="str">
            <v>Отходы хлорида меди</v>
          </cell>
        </row>
        <row r="554">
          <cell r="A554" t="str">
            <v>Отходы хлорида меди в твердом виде</v>
          </cell>
        </row>
        <row r="555">
          <cell r="A555" t="str">
            <v>Отходы, содержащие соли фтора</v>
          </cell>
        </row>
        <row r="556">
          <cell r="A556" t="str">
            <v>Расплав электролита алюминиевого производства</v>
          </cell>
        </row>
        <row r="557">
          <cell r="A557" t="str">
            <v>Растворы аммиачные для травления меди отработанные</v>
          </cell>
        </row>
        <row r="558">
          <cell r="A558" t="str">
            <v>Отходы оксидов и оснований, включая щелочи</v>
          </cell>
        </row>
        <row r="559">
          <cell r="A559" t="str">
            <v>Алюминия гидроксид</v>
          </cell>
        </row>
        <row r="560">
          <cell r="A560" t="str">
            <v>Алюминия оксид</v>
          </cell>
        </row>
        <row r="561">
          <cell r="A561" t="str">
            <v>Аммиака раствор (нашатырный спирт)</v>
          </cell>
        </row>
        <row r="562">
          <cell r="A562" t="str">
            <v>Железа гидроксиды</v>
          </cell>
        </row>
        <row r="563">
          <cell r="A563" t="str">
            <v>Железа оксиды</v>
          </cell>
        </row>
        <row r="564">
          <cell r="A564" t="str">
            <v>Известь мышьяковая</v>
          </cell>
        </row>
        <row r="565">
          <cell r="A565" t="str">
            <v>Калия оксид, гидроксид</v>
          </cell>
        </row>
        <row r="566">
          <cell r="A566" t="str">
            <v>Кальция гидроксид, известь гашеная</v>
          </cell>
        </row>
        <row r="567">
          <cell r="A567" t="str">
            <v>Кальция оксид, известь негашеная</v>
          </cell>
        </row>
        <row r="568">
          <cell r="A568" t="str">
            <v>Магния гидроксид</v>
          </cell>
        </row>
        <row r="569">
          <cell r="A569" t="str">
            <v>Магния оксид</v>
          </cell>
        </row>
        <row r="570">
          <cell r="A570" t="str">
            <v>Марганца диоксид (пиролюзит)</v>
          </cell>
        </row>
        <row r="571">
          <cell r="A571" t="str">
            <v>Меди оксид</v>
          </cell>
        </row>
        <row r="572">
          <cell r="A572" t="str">
            <v>Натрия оксид, гидроксид</v>
          </cell>
        </row>
        <row r="573">
          <cell r="A573" t="str">
            <v>Олова диоксид (касситерит)</v>
          </cell>
        </row>
        <row r="574">
          <cell r="A574" t="str">
            <v>Прочие оксиды и основания</v>
          </cell>
        </row>
        <row r="575">
          <cell r="A575" t="str">
            <v>Смеси оксидов</v>
          </cell>
        </row>
        <row r="576">
          <cell r="A576" t="str">
            <v>Смеси щелочей</v>
          </cell>
        </row>
        <row r="577">
          <cell r="A577" t="str">
            <v>Сурьмы (III) оксид</v>
          </cell>
        </row>
        <row r="578">
          <cell r="A578" t="str">
            <v>Титана диоксид</v>
          </cell>
        </row>
        <row r="579">
          <cell r="A579" t="str">
            <v>Хрома (III) оксид</v>
          </cell>
        </row>
        <row r="580">
          <cell r="A580" t="str">
            <v>Хрома (IV) оксид</v>
          </cell>
        </row>
        <row r="581">
          <cell r="A581" t="str">
            <v>Цинка оксид</v>
          </cell>
        </row>
        <row r="582">
          <cell r="A582" t="str">
            <v>Цинкогидроксид</v>
          </cell>
        </row>
        <row r="583">
          <cell r="A583" t="str">
            <v>Щелочь аккумуляторная, отработанная</v>
          </cell>
        </row>
        <row r="584">
          <cell r="A584" t="str">
            <v>Отходы органических галогеносодержащих растворителей, их смесей и других галогенированных жидкостей</v>
          </cell>
        </row>
        <row r="585">
          <cell r="A585" t="str">
            <v>Другие галогенизированные органические растворители</v>
          </cell>
        </row>
        <row r="586">
          <cell r="A586" t="str">
            <v>Отходы органических галогеносодержащих растворителей, их смесей и других галогенированных жидкостей (прочие отходы)</v>
          </cell>
        </row>
        <row r="587">
          <cell r="A587" t="str">
            <v>Растворители, хладоагенты, пропелленты, содержащие хлорфторуглеводороды</v>
          </cell>
        </row>
        <row r="588">
          <cell r="A588" t="str">
            <v>Смеси воды и органических растворителей, содержащих галогенизированные компоненты</v>
          </cell>
        </row>
        <row r="589">
          <cell r="A589" t="str">
            <v>Отходы органических кислот</v>
          </cell>
        </row>
        <row r="590">
          <cell r="A590" t="str">
            <v>Кислота аккумуляторная серная отработанная</v>
          </cell>
        </row>
        <row r="591">
          <cell r="A591" t="str">
            <v>Кислоты аккумуляторные, отработанные</v>
          </cell>
        </row>
        <row r="592">
          <cell r="A592" t="str">
            <v>Кислоты органические, галогенированные</v>
          </cell>
        </row>
        <row r="593">
          <cell r="A593" t="str">
            <v>Кислоты органические, негалогенированные</v>
          </cell>
        </row>
        <row r="594">
          <cell r="A594" t="str">
            <v>Шлам сернокислотного электролита</v>
          </cell>
        </row>
        <row r="595">
          <cell r="A595" t="str">
            <v>Отходы органических кислот</v>
          </cell>
        </row>
        <row r="596">
          <cell r="A596" t="str">
            <v>Отходы органических кислот (прочие отходы)</v>
          </cell>
        </row>
        <row r="597">
          <cell r="A597" t="str">
            <v>Отходы от водоэксплуатации</v>
          </cell>
        </row>
        <row r="598">
          <cell r="A598" t="str">
            <v>Мусор с защитных решеток при водозаборе</v>
          </cell>
        </row>
        <row r="599">
          <cell r="A599" t="str">
            <v>Мусор с защитных решеток электростанций</v>
          </cell>
        </row>
        <row r="600">
          <cell r="A600" t="str">
            <v>Остатки очистки воды</v>
          </cell>
        </row>
        <row r="601">
          <cell r="A601" t="str">
            <v>Отходы переработки рыбы</v>
          </cell>
        </row>
        <row r="602">
          <cell r="A602" t="str">
            <v>Отходы от переработки рыбы</v>
          </cell>
        </row>
        <row r="603">
          <cell r="A603" t="str">
            <v>Отходы раковин и панцирей моллюсков, ракообразных, иглокожих</v>
          </cell>
        </row>
        <row r="604">
          <cell r="A604" t="str">
            <v>Рыба мороженая некондиционная</v>
          </cell>
        </row>
        <row r="605">
          <cell r="A605" t="str">
            <v>Чешуя рыбная</v>
          </cell>
        </row>
        <row r="606">
          <cell r="A606" t="str">
            <v>Отходы переработки рыбы и других морепродуктов</v>
          </cell>
        </row>
        <row r="607">
          <cell r="A607" t="str">
            <v>Отходы желатина</v>
          </cell>
        </row>
        <row r="608">
          <cell r="A608" t="str">
            <v>Отходы кишок от переработки мяса животных</v>
          </cell>
        </row>
        <row r="609">
          <cell r="A609" t="str">
            <v>Отходы от производства консервов из мяса животных</v>
          </cell>
        </row>
        <row r="610">
          <cell r="A610" t="str">
            <v>Отходы переработки рыбы и других морепродуктов (прочие отходы)</v>
          </cell>
        </row>
        <row r="611">
          <cell r="A611" t="str">
            <v>Раковины и панцири маллюсков, ракообразных, иглокожих и аналогичные материалы</v>
          </cell>
        </row>
        <row r="612">
          <cell r="A612" t="str">
            <v>Отходы переработки целлюлозы</v>
          </cell>
        </row>
        <row r="613">
          <cell r="A613" t="str">
            <v>Нитроцеллюлоза</v>
          </cell>
        </row>
        <row r="614">
          <cell r="A614" t="str">
            <v>Остатки от переработки макулатуры</v>
          </cell>
        </row>
        <row r="615">
          <cell r="A615" t="str">
            <v>Остатки от получения бумаги без переработки макулатуры</v>
          </cell>
        </row>
        <row r="616">
          <cell r="A616" t="str">
            <v>Отходы от процесса регенерации целлюлозного волокна</v>
          </cell>
        </row>
        <row r="617">
          <cell r="A617" t="str">
            <v>Прочие огходы переработки целлюлозы</v>
          </cell>
        </row>
        <row r="618">
          <cell r="A618" t="str">
            <v>Отходы потребления на производстве, подобные бытовым</v>
          </cell>
        </row>
        <row r="619">
          <cell r="A619" t="str">
            <v>Мусор и смет с производственных помещений со специфическими вредными загрязнениями</v>
          </cell>
        </row>
        <row r="620">
          <cell r="A620" t="str">
            <v>Мусор от бытовых помещений организаций крупногабаритный</v>
          </cell>
        </row>
        <row r="621">
          <cell r="A621" t="str">
            <v>Мусор от бытовых помещений организаций несортированный (исключая крупногабаритный)</v>
          </cell>
        </row>
        <row r="622">
          <cell r="A622" t="str">
            <v>Мусор строительный</v>
          </cell>
        </row>
        <row r="623">
          <cell r="A623" t="str">
            <v>Мусор строительный от разборки зданий</v>
          </cell>
        </row>
        <row r="624">
          <cell r="A624" t="str">
            <v>Отходы (мусор) от уборки территории и помещений культурно-спортивных учреждений и зрелищных мероприятий</v>
          </cell>
        </row>
        <row r="625">
          <cell r="A625" t="str">
            <v>Отходы (мусор) от уборки территории и помещений объектов оптово-розничной торговли продовольственными товарами</v>
          </cell>
        </row>
        <row r="626">
          <cell r="A626" t="str">
            <v>Отходы (мусор) от уборки территории и помещений объектов оптово-розничной торговли промышленными товарами</v>
          </cell>
        </row>
        <row r="627">
          <cell r="A627" t="str">
            <v>Отходы (мусор) от уборки территории и помещений учебно-воспитательных учреждений</v>
          </cell>
        </row>
        <row r="628">
          <cell r="A628" t="str">
            <v>Отходы кухонь и предприятий общественного питания</v>
          </cell>
        </row>
        <row r="629">
          <cell r="A629" t="str">
            <v>Отходы от уборки территорий кладбищ, колумбариев</v>
          </cell>
        </row>
        <row r="630">
          <cell r="A630" t="str">
            <v>Отходы потребления на производстве, подобные бытовым (прочие отходы)</v>
          </cell>
        </row>
        <row r="631">
          <cell r="A631" t="str">
            <v>Пищевые отходы кухонь и организаций общественного питания несортированные</v>
          </cell>
        </row>
        <row r="632">
          <cell r="A632" t="str">
            <v>Прочие отходы потребления на производстве подобные бытовым</v>
          </cell>
        </row>
        <row r="633">
          <cell r="A633" t="str">
            <v>Отходы продуктов из растительных масел</v>
          </cell>
        </row>
        <row r="634">
          <cell r="A634" t="str">
            <v>Масла растительные отработанные</v>
          </cell>
        </row>
        <row r="635">
          <cell r="A635" t="str">
            <v>Масла смазочные и гидравлические без минеральных масел (нефтепродуктов)</v>
          </cell>
        </row>
        <row r="636">
          <cell r="A636" t="str">
            <v>Отходы от зачистки растительных и животных жиров</v>
          </cell>
        </row>
        <row r="637">
          <cell r="A637" t="str">
            <v>Отходы смазочных и гидравлических масел из растительного сырья</v>
          </cell>
        </row>
        <row r="638">
          <cell r="A638" t="str">
            <v>Прочие отходы продуктов из растительных масел</v>
          </cell>
        </row>
        <row r="639">
          <cell r="A639" t="str">
            <v>Отходы производства вкусовых продуктов</v>
          </cell>
        </row>
        <row r="640">
          <cell r="A640" t="str">
            <v>Барда производства спирта</v>
          </cell>
        </row>
        <row r="641">
          <cell r="A641" t="str">
            <v>Вкусовые продукты с истекшим сроком годности</v>
          </cell>
        </row>
        <row r="642">
          <cell r="A642" t="str">
            <v>Дробленые частицы кофейного полуфабриката</v>
          </cell>
        </row>
        <row r="643">
          <cell r="A643" t="str">
            <v>Дрожжи пивные отработанные</v>
          </cell>
        </row>
        <row r="644">
          <cell r="A644" t="str">
            <v>Дрожжи хлебопекарные отработанные</v>
          </cell>
        </row>
        <row r="645">
          <cell r="A645" t="str">
            <v>Зерна кофе некондиционные</v>
          </cell>
        </row>
        <row r="646">
          <cell r="A646" t="str">
            <v>Некондиционные зерна кофе, кофейная шелуха, кофейная пыль, дробленые частицы кофейного полуфабриката</v>
          </cell>
        </row>
        <row r="647">
          <cell r="A647" t="str">
            <v>Остатки табачной мелочи, жилки табачного листа</v>
          </cell>
        </row>
        <row r="648">
          <cell r="A648" t="str">
            <v>Остатки табачной мелочи, жилки табачного листа, табачная пыль</v>
          </cell>
        </row>
        <row r="649">
          <cell r="A649" t="str">
            <v>Отходы дрожжей</v>
          </cell>
        </row>
        <row r="650">
          <cell r="A650" t="str">
            <v>Отходы клея пищевого</v>
          </cell>
        </row>
        <row r="651">
          <cell r="A651" t="str">
            <v>Отходы пряностей</v>
          </cell>
        </row>
        <row r="652">
          <cell r="A652" t="str">
            <v>Отходы пряностей в виде пыли или порошка</v>
          </cell>
        </row>
        <row r="653">
          <cell r="A653" t="str">
            <v>Пивная дробина</v>
          </cell>
        </row>
        <row r="654">
          <cell r="A654" t="str">
            <v>Промывочные воды производства вкусовых продуктов г вредными примесями (органическими)</v>
          </cell>
        </row>
        <row r="655">
          <cell r="A655" t="str">
            <v>Прочие отходы производства и потребления вкусовых продуктов</v>
          </cell>
        </row>
        <row r="656">
          <cell r="A656" t="str">
            <v>Пряности некондиционные</v>
          </cell>
        </row>
        <row r="657">
          <cell r="A657" t="str">
            <v>Пыль кофейная</v>
          </cell>
        </row>
        <row r="658">
          <cell r="A658" t="str">
            <v>Пыль табачная</v>
          </cell>
        </row>
        <row r="659">
          <cell r="A659" t="str">
            <v>Пыль чайная</v>
          </cell>
        </row>
        <row r="660">
          <cell r="A660" t="str">
            <v>Сивушные масла</v>
          </cell>
        </row>
        <row r="661">
          <cell r="A661" t="str">
            <v>Чай некондиционный</v>
          </cell>
        </row>
        <row r="662">
          <cell r="A662" t="str">
            <v>Чай некондиционный и/или загрязненный, чайная пыль</v>
          </cell>
        </row>
        <row r="663">
          <cell r="A663" t="str">
            <v>Шелуха кофейная</v>
          </cell>
        </row>
        <row r="664">
          <cell r="A664" t="str">
            <v>Эфирно альдегидная фракция</v>
          </cell>
        </row>
        <row r="665">
          <cell r="A665" t="str">
            <v>Отходы производства кормовых продуктов, кормов</v>
          </cell>
        </row>
        <row r="666">
          <cell r="A666" t="str">
            <v>Корма с истекшим сроком годности</v>
          </cell>
        </row>
        <row r="667">
          <cell r="A667" t="str">
            <v>Кормовые консервы в стеклянной и металлической таре с истекшим сроком годности</v>
          </cell>
        </row>
        <row r="668">
          <cell r="A668" t="str">
            <v>Отходы кормов</v>
          </cell>
        </row>
        <row r="669">
          <cell r="A669" t="str">
            <v>Прочие отходы производства и потребления кормовых продуктов</v>
          </cell>
        </row>
        <row r="670">
          <cell r="A670" t="str">
            <v>Пыль комбикормовая</v>
          </cell>
        </row>
        <row r="671">
          <cell r="A671" t="str">
            <v>Отходы производства пищевых продуктов</v>
          </cell>
        </row>
        <row r="672">
          <cell r="A672" t="str">
            <v>Аспирационные отходы элеваторов</v>
          </cell>
        </row>
        <row r="673">
          <cell r="A673" t="str">
            <v>Бой свеклы</v>
          </cell>
        </row>
        <row r="674">
          <cell r="A674" t="str">
            <v>Ботва от корнеплодов, другие подобные растительные остатки при выращивании овощей</v>
          </cell>
        </row>
        <row r="675">
          <cell r="A675" t="str">
            <v>Ботва от корнеплодов, другие подобные растительные остатки при выращивании овощей, загрязненные землей</v>
          </cell>
        </row>
        <row r="676">
          <cell r="A676" t="str">
            <v>Выжимки овощные</v>
          </cell>
        </row>
        <row r="677">
          <cell r="A677" t="str">
            <v>Выжимки фруктовые и ягодные</v>
          </cell>
        </row>
        <row r="678">
          <cell r="A678" t="str">
            <v>Выжимки яблочные</v>
          </cell>
        </row>
        <row r="679">
          <cell r="A679" t="str">
            <v>Дробина солодовая (пивная)</v>
          </cell>
        </row>
        <row r="680">
          <cell r="A680" t="str">
            <v>Дробина хмелевая</v>
          </cell>
        </row>
        <row r="681">
          <cell r="A681" t="str">
            <v>Жом свекловичный</v>
          </cell>
        </row>
        <row r="682">
          <cell r="A682" t="str">
            <v>Зерновая дробина</v>
          </cell>
        </row>
        <row r="683">
          <cell r="A683" t="str">
            <v>Зерновая оболочка солода</v>
          </cell>
        </row>
        <row r="684">
          <cell r="A684" t="str">
            <v>Карамелевая крошка</v>
          </cell>
        </row>
        <row r="685">
          <cell r="A685" t="str">
            <v>Кормовой зернопродукт</v>
          </cell>
        </row>
        <row r="686">
          <cell r="A686" t="str">
            <v>Кормовые отходы плодоовощной продукции</v>
          </cell>
        </row>
        <row r="687">
          <cell r="A687" t="str">
            <v>Косточки плодовые</v>
          </cell>
        </row>
        <row r="688">
          <cell r="A688" t="str">
            <v>Лузга гречневая</v>
          </cell>
        </row>
        <row r="689">
          <cell r="A689" t="str">
            <v>Лузга зерновая (рисовая, гречневая, овсяная, просяная)</v>
          </cell>
        </row>
        <row r="690">
          <cell r="A690" t="str">
            <v>Лузга овсяная</v>
          </cell>
        </row>
        <row r="691">
          <cell r="A691" t="str">
            <v>Лузга просяная</v>
          </cell>
        </row>
        <row r="692">
          <cell r="A692" t="str">
            <v>Лузга рисовая</v>
          </cell>
        </row>
        <row r="693">
          <cell r="A693" t="str">
            <v>Мезга картофельная</v>
          </cell>
        </row>
        <row r="694">
          <cell r="A694" t="str">
            <v>Мезга крупяная (производство пищевых концентратов)</v>
          </cell>
        </row>
        <row r="695">
          <cell r="A695" t="str">
            <v>Минеральные примеси, непищевые отходы</v>
          </cell>
        </row>
        <row r="696">
          <cell r="A696" t="str">
            <v>Некормовые отходи плодоовощной продукции</v>
          </cell>
        </row>
        <row r="697">
          <cell r="A697" t="str">
            <v>Остатки от производства консервов и производства глубокой заморозки (мясо, птица, рыба)</v>
          </cell>
        </row>
        <row r="698">
          <cell r="A698" t="str">
            <v>Остатки от производства консервов и производства глубокой заморозки (овощи, фрукты, грибы) и фруктовых соков</v>
          </cell>
        </row>
        <row r="699">
          <cell r="A699" t="str">
            <v>Отработанный раствор поваренной соли от коптильного производства</v>
          </cell>
        </row>
        <row r="700">
          <cell r="A700" t="str">
            <v>Отходы дробленки и сечки гречневой</v>
          </cell>
        </row>
        <row r="701">
          <cell r="A701" t="str">
            <v>Отходы дробленки и сечки зерновых культур</v>
          </cell>
        </row>
        <row r="702">
          <cell r="A702" t="str">
            <v>Отходы дробленки и сечки овсяной</v>
          </cell>
        </row>
        <row r="703">
          <cell r="A703" t="str">
            <v>Отходы дробленки и сечки просяной</v>
          </cell>
        </row>
        <row r="704">
          <cell r="A704" t="str">
            <v>Отходы дробленки и сечки рисовой</v>
          </cell>
        </row>
        <row r="705">
          <cell r="A705" t="str">
            <v>Отходы дробленки и сечки ячменной</v>
          </cell>
        </row>
        <row r="706">
          <cell r="A706" t="str">
            <v>Отходы крахмальной патоки</v>
          </cell>
        </row>
        <row r="707">
          <cell r="A707" t="str">
            <v>Отходы мучки гречневой</v>
          </cell>
        </row>
        <row r="708">
          <cell r="A708" t="str">
            <v>Отходы мучки овсяной</v>
          </cell>
        </row>
        <row r="709">
          <cell r="A709" t="str">
            <v>Отходы мучки просяной</v>
          </cell>
        </row>
        <row r="710">
          <cell r="A710" t="str">
            <v>Отходы мучки рисовой</v>
          </cell>
        </row>
        <row r="711">
          <cell r="A711" t="str">
            <v>Отходы мучки ячменной</v>
          </cell>
        </row>
        <row r="712">
          <cell r="A712" t="str">
            <v>Отходы мякины</v>
          </cell>
        </row>
        <row r="713">
          <cell r="A713" t="str">
            <v>Отходы от зачистки сыра</v>
          </cell>
        </row>
        <row r="714">
          <cell r="A714" t="str">
            <v>Отходы от механической очистки зерна (зерновые отходы)</v>
          </cell>
        </row>
        <row r="715">
          <cell r="A715" t="str">
            <v>Отходы от переработки зерновых культур</v>
          </cell>
        </row>
        <row r="716">
          <cell r="A716" t="str">
            <v>Отходы от переработки овощей и фруктов</v>
          </cell>
        </row>
        <row r="717">
          <cell r="A717" t="str">
            <v>Отходы отрубей и высевок (пшеничных и ржаных)</v>
          </cell>
        </row>
        <row r="718">
          <cell r="A718" t="str">
            <v>Отходы пивоваренного, спиртового и ликероводочного производства</v>
          </cell>
        </row>
        <row r="719">
          <cell r="A719" t="str">
            <v>Отходы пищевые и мусор с судов</v>
          </cell>
        </row>
        <row r="720">
          <cell r="A720" t="str">
            <v>Отходы производства молочных продуктов (кроме сыра)</v>
          </cell>
        </row>
        <row r="721">
          <cell r="A721" t="str">
            <v>Отходы производства пищевого концентрата (сухие)</v>
          </cell>
        </row>
        <row r="722">
          <cell r="A722" t="str">
            <v>Отходы растениеводства, парникового хозяйства</v>
          </cell>
        </row>
        <row r="723">
          <cell r="A723" t="str">
            <v>Отходы рыбопродуктов</v>
          </cell>
        </row>
        <row r="724">
          <cell r="A724" t="str">
            <v>Отходы теста</v>
          </cell>
        </row>
        <row r="725">
          <cell r="A725" t="str">
            <v>Отходы тростника при выращивании грибов</v>
          </cell>
        </row>
        <row r="726">
          <cell r="A726" t="str">
            <v>Очистки морковные</v>
          </cell>
        </row>
        <row r="727">
          <cell r="A727" t="str">
            <v>Очистки овощного сырья</v>
          </cell>
        </row>
        <row r="728">
          <cell r="A728" t="str">
            <v>Пищевые кости</v>
          </cell>
        </row>
        <row r="729">
          <cell r="A729" t="str">
            <v>Пищевые отходы столовой</v>
          </cell>
        </row>
        <row r="730">
          <cell r="A730" t="str">
            <v>Продукты питания с истекшим сроком годности</v>
          </cell>
        </row>
        <row r="731">
          <cell r="A731" t="str">
            <v>Прочие отходы производства и потребления пищевых продуктов</v>
          </cell>
        </row>
        <row r="732">
          <cell r="A732" t="str">
            <v>Пыль дрожжевая, в т. ч. от газоочистных установок</v>
          </cell>
        </row>
        <row r="733">
          <cell r="A733" t="str">
            <v>Пыль зерновая</v>
          </cell>
        </row>
        <row r="734">
          <cell r="A734" t="str">
            <v>Пыль солодовая</v>
          </cell>
        </row>
        <row r="735">
          <cell r="A735" t="str">
            <v>Свекловичные хвосты</v>
          </cell>
        </row>
        <row r="736">
          <cell r="A736" t="str">
            <v>Солодовые ростки</v>
          </cell>
        </row>
        <row r="737">
          <cell r="A737" t="str">
            <v>Сыворотка молочная</v>
          </cell>
        </row>
        <row r="738">
          <cell r="A738" t="str">
            <v>Технологические потери муки пшеничной</v>
          </cell>
        </row>
        <row r="739">
          <cell r="A739" t="str">
            <v>Технологические потери муки ржаной</v>
          </cell>
        </row>
        <row r="740">
          <cell r="A740" t="str">
            <v>Технологические потери муки, мучки (сметки)</v>
          </cell>
        </row>
        <row r="741">
          <cell r="A741" t="str">
            <v>Хлебная крошка</v>
          </cell>
        </row>
        <row r="742">
          <cell r="A742" t="str">
            <v>Шкурки и семена томатные</v>
          </cell>
        </row>
        <row r="743">
          <cell r="A743" t="str">
            <v>Шлам и остатки производства крахмала</v>
          </cell>
        </row>
        <row r="744">
          <cell r="A744" t="str">
            <v>Шлам пищевого производства</v>
          </cell>
        </row>
        <row r="745">
          <cell r="A745" t="str">
            <v>Отходы производства растительных и животных жиров и восков</v>
          </cell>
        </row>
        <row r="746">
          <cell r="A746" t="str">
            <v>Воски</v>
          </cell>
        </row>
        <row r="747">
          <cell r="A747" t="str">
            <v>Жиры (например, горелые масла)</v>
          </cell>
        </row>
        <row r="748">
          <cell r="A748" t="str">
            <v>Остатки вытяжки</v>
          </cell>
        </row>
        <row r="749">
          <cell r="A749" t="str">
            <v>Остатки жирных кислот</v>
          </cell>
        </row>
        <row r="750">
          <cell r="A750" t="str">
            <v>Отходы животных восков</v>
          </cell>
        </row>
        <row r="751">
          <cell r="A751" t="str">
            <v>Отходы животных жиров</v>
          </cell>
        </row>
        <row r="752">
          <cell r="A752" t="str">
            <v>Отходы растительных восков</v>
          </cell>
        </row>
        <row r="753">
          <cell r="A753" t="str">
            <v>Отходы растительных жиров</v>
          </cell>
        </row>
        <row r="754">
          <cell r="A754" t="str">
            <v>Отходы шквары</v>
          </cell>
        </row>
        <row r="755">
          <cell r="A755" t="str">
            <v>Прочие отходы производства и потребления растительных и животных жиров и восков</v>
          </cell>
        </row>
        <row r="756">
          <cell r="A756" t="str">
            <v>Отходы производства растительных и животных масел</v>
          </cell>
        </row>
        <row r="757">
          <cell r="A757" t="str">
            <v>Жмых подсолнечный</v>
          </cell>
        </row>
        <row r="758">
          <cell r="A758" t="str">
            <v>Лузга подсолнечная</v>
          </cell>
        </row>
        <row r="759">
          <cell r="A759" t="str">
            <v>Масла растительные, прогорклые</v>
          </cell>
        </row>
        <row r="760">
          <cell r="A760" t="str">
            <v>Отходы жмыха и шрота</v>
          </cell>
        </row>
        <row r="761">
          <cell r="A761" t="str">
            <v>Отходы масличных семян</v>
          </cell>
        </row>
        <row r="762">
          <cell r="A762" t="str">
            <v>Прочие отходы производства и потребления растительных и животных масел</v>
          </cell>
        </row>
        <row r="763">
          <cell r="A763" t="str">
            <v>Соапсток</v>
          </cell>
        </row>
        <row r="764">
          <cell r="A764" t="str">
            <v>Отходы производства целлюлозы</v>
          </cell>
        </row>
        <row r="765">
          <cell r="A765" t="str">
            <v>Лигносульфонаты</v>
          </cell>
        </row>
        <row r="766">
          <cell r="A766" t="str">
            <v>Остатки от процесса восстановления химикалиев целлюлозного производства</v>
          </cell>
        </row>
        <row r="767">
          <cell r="A767" t="str">
            <v>Остатки от целлюлозного производства</v>
          </cell>
        </row>
        <row r="768">
          <cell r="A768" t="str">
            <v>Прочие отходы производства целлюлозы</v>
          </cell>
        </row>
        <row r="769">
          <cell r="A769" t="str">
            <v>Отходы резины, включая старые шины</v>
          </cell>
        </row>
        <row r="770">
          <cell r="A770" t="str">
            <v>Герметики твердые</v>
          </cell>
        </row>
        <row r="771">
          <cell r="A771" t="str">
            <v>Камеры пневматические отработанные</v>
          </cell>
        </row>
        <row r="772">
          <cell r="A772" t="str">
            <v>Обрезки резины</v>
          </cell>
        </row>
        <row r="773">
          <cell r="A773" t="str">
            <v>Отходы гранулированной резины</v>
          </cell>
        </row>
        <row r="774">
          <cell r="A774" t="str">
            <v>Отходы пленки (накипи) латекса</v>
          </cell>
        </row>
        <row r="775">
          <cell r="A775" t="str">
            <v>Отходы резины смешанные</v>
          </cell>
        </row>
        <row r="776">
          <cell r="A776" t="str">
            <v>Покрышки отработанные</v>
          </cell>
        </row>
        <row r="777">
          <cell r="A777" t="str">
            <v>Покрышки с металлическим кордом отработанные</v>
          </cell>
        </row>
        <row r="778">
          <cell r="A778" t="str">
            <v>Покрышки с тканевым кордом отработанные</v>
          </cell>
        </row>
        <row r="779">
          <cell r="A779" t="str">
            <v>Пыль (мука) резиновая</v>
          </cell>
        </row>
        <row r="780">
          <cell r="A780" t="str">
            <v>Резина невулканизированная</v>
          </cell>
        </row>
        <row r="781">
          <cell r="A781" t="str">
            <v>Резиноасбестовые отходы (в том числе изделия отработанные и брак)</v>
          </cell>
        </row>
        <row r="782">
          <cell r="A782" t="str">
            <v>Резиновая крошка, резиновый скрап</v>
          </cell>
        </row>
        <row r="783">
          <cell r="A783" t="str">
            <v>Резиновая пыль, резиновая мука</v>
          </cell>
        </row>
        <row r="784">
          <cell r="A784" t="str">
            <v>Резиновые изделия незагрязненные, потерявшие потребительские свойства</v>
          </cell>
        </row>
        <row r="785">
          <cell r="A785" t="str">
            <v>Резиногканевые изделия</v>
          </cell>
        </row>
        <row r="786">
          <cell r="A786" t="str">
            <v>Резинометаллические изделия, отработанные</v>
          </cell>
        </row>
        <row r="787">
          <cell r="A787" t="str">
            <v>Резинометаллические отходы</v>
          </cell>
        </row>
        <row r="788">
          <cell r="A788" t="str">
            <v>Резинометаллические отходы (в том числе изделия отработанные и брак)</v>
          </cell>
        </row>
        <row r="789">
          <cell r="A789" t="str">
            <v>Твердые отходы резины</v>
          </cell>
        </row>
        <row r="790">
          <cell r="A790" t="str">
            <v>Шины пневматические отработанные</v>
          </cell>
        </row>
        <row r="791">
          <cell r="A791" t="str">
            <v>Отходы солей</v>
          </cell>
        </row>
        <row r="792">
          <cell r="A792" t="str">
            <v>Алюминия сульфат</v>
          </cell>
        </row>
        <row r="793">
          <cell r="A793" t="str">
            <v>Аммония хлорид</v>
          </cell>
        </row>
        <row r="794">
          <cell r="A794" t="str">
            <v>Железа сульфат</v>
          </cell>
        </row>
        <row r="795">
          <cell r="A795" t="str">
            <v>Железа хлорид</v>
          </cell>
        </row>
        <row r="796">
          <cell r="A796" t="str">
            <v>Калия карбонат</v>
          </cell>
        </row>
        <row r="797">
          <cell r="A797" t="str">
            <v>Калия хлорид</v>
          </cell>
        </row>
        <row r="798">
          <cell r="A798" t="str">
            <v>Кальция карбонат</v>
          </cell>
        </row>
        <row r="799">
          <cell r="A799" t="str">
            <v>Кальция сульфат</v>
          </cell>
        </row>
        <row r="800">
          <cell r="A800" t="str">
            <v>Кальция хлорид</v>
          </cell>
        </row>
        <row r="801">
          <cell r="A801" t="str">
            <v>Концентраты солей, цианидосодержащие</v>
          </cell>
        </row>
        <row r="802">
          <cell r="A802" t="str">
            <v>Магния карбонат</v>
          </cell>
        </row>
        <row r="803">
          <cell r="A803" t="str">
            <v>Магния сульфат</v>
          </cell>
        </row>
        <row r="804">
          <cell r="A804" t="str">
            <v>Магния хлорид</v>
          </cell>
        </row>
        <row r="805">
          <cell r="A805" t="str">
            <v>Меди хлорид</v>
          </cell>
        </row>
        <row r="806">
          <cell r="A806" t="str">
            <v>Натрия бромид</v>
          </cell>
        </row>
        <row r="807">
          <cell r="A807" t="str">
            <v>Натрия и калия фосфаты</v>
          </cell>
        </row>
        <row r="808">
          <cell r="A808" t="str">
            <v>Натрия карбонат</v>
          </cell>
        </row>
        <row r="809">
          <cell r="A809" t="str">
            <v>Натрия сульфат</v>
          </cell>
        </row>
        <row r="810">
          <cell r="A810" t="str">
            <v>Натрия сульфит</v>
          </cell>
        </row>
        <row r="811">
          <cell r="A811" t="str">
            <v>Натрия хлорид</v>
          </cell>
        </row>
        <row r="812">
          <cell r="A812" t="str">
            <v>Остатки удобрений</v>
          </cell>
        </row>
        <row r="813">
          <cell r="A813" t="str">
            <v>Отходы оксида хрома шестивалентного</v>
          </cell>
        </row>
        <row r="814">
          <cell r="A814" t="str">
            <v>Отходы оксидов ванадия</v>
          </cell>
        </row>
        <row r="815">
          <cell r="A815" t="str">
            <v>Отходы соляных ванн</v>
          </cell>
        </row>
        <row r="816">
          <cell r="A816" t="str">
            <v>Прочие соли и водные концентраты солей</v>
          </cell>
        </row>
        <row r="817">
          <cell r="A817" t="str">
            <v>Прочие соли мышьяка</v>
          </cell>
        </row>
        <row r="818">
          <cell r="A818" t="str">
            <v>Пульпы и промывочные воды с солями металлов</v>
          </cell>
        </row>
        <row r="819">
          <cell r="A819" t="str">
            <v>Пульпы и промывочные воды цианидосодержащие</v>
          </cell>
        </row>
        <row r="820">
          <cell r="A820" t="str">
            <v>Растворы солей для удаления ржавчины отработанные</v>
          </cell>
        </row>
        <row r="821">
          <cell r="A821" t="str">
            <v>Соли бария, водорастворимые</v>
          </cell>
        </row>
        <row r="822">
          <cell r="A822" t="str">
            <v>Соли ванадия</v>
          </cell>
        </row>
        <row r="823">
          <cell r="A823" t="str">
            <v>Соли и концентраты солей с содержанием цианидов</v>
          </cell>
        </row>
        <row r="824">
          <cell r="A824" t="str">
            <v>Соли и концентраты солей, содержащие шестивалентный хром</v>
          </cell>
        </row>
        <row r="825">
          <cell r="A825" t="str">
            <v>Соли меди, кроме хлорида меди</v>
          </cell>
        </row>
        <row r="826">
          <cell r="A826" t="str">
            <v>Соли пропиточные</v>
          </cell>
        </row>
        <row r="827">
          <cell r="A827" t="str">
            <v>Соли ртутьсодержащие</v>
          </cell>
        </row>
        <row r="828">
          <cell r="A828" t="str">
            <v>Соли свинца</v>
          </cell>
        </row>
        <row r="829">
          <cell r="A829" t="str">
            <v>Соли, содержащие нитраты</v>
          </cell>
        </row>
        <row r="830">
          <cell r="A830" t="str">
            <v>Соли, содержащие нитриты</v>
          </cell>
        </row>
        <row r="831">
          <cell r="A831" t="str">
            <v>Сульфиды тяжелых металлов</v>
          </cell>
        </row>
        <row r="832">
          <cell r="A832" t="str">
            <v>Сульфиды щелочных и щелочноземельных металлов</v>
          </cell>
        </row>
        <row r="833">
          <cell r="A833" t="str">
            <v>Фосфиты</v>
          </cell>
        </row>
        <row r="834">
          <cell r="A834" t="str">
            <v>Фосфогипс</v>
          </cell>
        </row>
        <row r="835">
          <cell r="A835" t="str">
            <v>Фторогипс</v>
          </cell>
        </row>
        <row r="836">
          <cell r="A836" t="str">
            <v>Хлорная известь</v>
          </cell>
        </row>
        <row r="837">
          <cell r="A837" t="str">
            <v>Отходы средств обработки и защиты растений от вредителей</v>
          </cell>
        </row>
        <row r="838">
          <cell r="A838" t="str">
            <v>Консерванты дерева галогенизированные</v>
          </cell>
        </row>
        <row r="839">
          <cell r="A839" t="str">
            <v>Консерванты дерева металлоогрганическио</v>
          </cell>
        </row>
        <row r="840">
          <cell r="A840" t="str">
            <v>Консерванты дерева негалогснизированные</v>
          </cell>
        </row>
        <row r="841">
          <cell r="A841" t="str">
            <v>Отходы производства консервантов дерева</v>
          </cell>
        </row>
        <row r="842">
          <cell r="A842" t="str">
            <v>Отходы производства пестицидов</v>
          </cell>
        </row>
        <row r="843">
          <cell r="A843" t="str">
            <v>Пестициды и биоциды, не содержащие металлы</v>
          </cell>
        </row>
        <row r="844">
          <cell r="A844" t="str">
            <v>Пестициды и биоциды, содержащие металлы</v>
          </cell>
        </row>
        <row r="845">
          <cell r="A845" t="str">
            <v>Противопожарные пропиточные материалы и их остатки</v>
          </cell>
        </row>
        <row r="846">
          <cell r="A846" t="str">
            <v>Прочие средства обработки и защиты растений и древесины</v>
          </cell>
        </row>
        <row r="847">
          <cell r="A847" t="str">
            <v>Отходы топлива, синтетических и минеральных масел</v>
          </cell>
        </row>
        <row r="848">
          <cell r="A848" t="str">
            <v>Жидкость тормозная</v>
          </cell>
        </row>
        <row r="849">
          <cell r="A849" t="str">
            <v>Масла авиационные отработанные</v>
          </cell>
        </row>
        <row r="850">
          <cell r="A850" t="str">
            <v>Масла автомобильные отработанные</v>
          </cell>
        </row>
        <row r="851">
          <cell r="A851" t="str">
            <v>Масла гидравлические отработанные, не содержащие галогены</v>
          </cell>
        </row>
        <row r="852">
          <cell r="A852" t="str">
            <v>Масла гидравлические отработанные, содержащие галогены</v>
          </cell>
        </row>
        <row r="853">
          <cell r="A853" t="str">
            <v>Масла дизельные отработанные</v>
          </cell>
        </row>
        <row r="854">
          <cell r="A854" t="str">
            <v>Масла индустриальные отработанные</v>
          </cell>
        </row>
        <row r="855">
          <cell r="A855" t="str">
            <v>Масла кислотосодержащие</v>
          </cell>
        </row>
        <row r="856">
          <cell r="A856" t="str">
            <v>Масла компрессорные отработанные</v>
          </cell>
        </row>
        <row r="857">
          <cell r="A857" t="str">
            <v>Масла моторные отработанные</v>
          </cell>
        </row>
        <row r="858">
          <cell r="A858" t="str">
            <v>Масла промывочные, в т.ч. загрязненные окалиной и шлаком</v>
          </cell>
        </row>
        <row r="859">
          <cell r="A859" t="str">
            <v>Масла специальные индустриальные</v>
          </cell>
        </row>
        <row r="860">
          <cell r="A860" t="str">
            <v>Масла трансмиссионные отработанные</v>
          </cell>
        </row>
        <row r="861">
          <cell r="A861" t="str">
            <v>Масла трансформаторные и теплонесущие отработанные, содержащие галогены</v>
          </cell>
        </row>
        <row r="862">
          <cell r="A862" t="str">
            <v>Масла трансформаторные отработанные, не содержащие галогены, полихлорированные дифенилы и терфенилы</v>
          </cell>
        </row>
        <row r="863">
          <cell r="A863" t="str">
            <v>Масла трансформаторные отработанные, содержащие полихлорированные дифенилы и терфенилы</v>
          </cell>
        </row>
        <row r="864">
          <cell r="A864" t="str">
            <v>Масла турбинные отработанные</v>
          </cell>
        </row>
        <row r="865">
          <cell r="A865" t="str">
            <v>Масло компрессорное, отработанное</v>
          </cell>
        </row>
        <row r="866">
          <cell r="A866" t="str">
            <v>Масло турбинное, отработанное</v>
          </cell>
        </row>
        <row r="867">
          <cell r="A867" t="str">
            <v>Остатки авиационных масел, потерявших потребительские свойства</v>
          </cell>
        </row>
        <row r="868">
          <cell r="A868" t="str">
            <v>Остатки автомобильных масел, потерявших потребительские свойства</v>
          </cell>
        </row>
        <row r="869">
          <cell r="A869" t="str">
            <v>Остатки гидравлических масел, не содержащих галогены и потерявших потребительские свойства</v>
          </cell>
        </row>
        <row r="870">
          <cell r="A870" t="str">
            <v>Остатки гидравлических масел, содержащих галогены и потерявших потребительские свойства</v>
          </cell>
        </row>
        <row r="871">
          <cell r="A871" t="str">
            <v>Остатки дизельного топлива, потерявшего потребительские свойства</v>
          </cell>
        </row>
        <row r="872">
          <cell r="A872" t="str">
            <v>Остатки дизельных масел, потерявших потребительские свойства</v>
          </cell>
        </row>
        <row r="873">
          <cell r="A873" t="str">
            <v>Остатки индустриальных масел, потерявших потребительские свойства</v>
          </cell>
        </row>
        <row r="874">
          <cell r="A874" t="str">
            <v>Остатки компрессорных масел, потерявших потребительские свойства</v>
          </cell>
        </row>
        <row r="875">
          <cell r="A875" t="str">
            <v>Остатки моторных масел, потерявших потребительские свойства</v>
          </cell>
        </row>
        <row r="876">
          <cell r="A876" t="str">
            <v>Остатки прочих масел, содержащих полихлорированные дифенилы и терфенилы и потерявших потребительские свойства</v>
          </cell>
        </row>
        <row r="877">
          <cell r="A877" t="str">
            <v>Остатки силиконовых масел, потерявших потребительские свойства,</v>
          </cell>
        </row>
        <row r="878">
          <cell r="A878" t="str">
            <v>Остатки смазочно-охлаждающих масел для механической обработки, потерявших потребительские свойства</v>
          </cell>
        </row>
        <row r="879">
          <cell r="A879" t="str">
            <v>Остатки трансмиссионных масел, потерявших потребительские свойства</v>
          </cell>
        </row>
        <row r="880">
          <cell r="A880" t="str">
            <v>Остатки трансформаторных масел, не содержащих галогены, полихлорированные дифенилы и терфенилы и потерявших потребительские свойства</v>
          </cell>
        </row>
        <row r="881">
          <cell r="A881" t="str">
            <v>Остатки трансформаторных масел, содержащих галогены и потерявших потребительские свойства</v>
          </cell>
        </row>
        <row r="882">
          <cell r="A882" t="str">
            <v>Остатки трансформаторных масел, содержащих полихлорированные дифенилы и терфенилы и потерявших потребительские свойства</v>
          </cell>
        </row>
        <row r="883">
          <cell r="A883" t="str">
            <v>Остатки турбинных масел, потерявших потребительские свойства</v>
          </cell>
        </row>
        <row r="884">
          <cell r="A884" t="str">
            <v>Прочие масла, содержащие полихлорированные дифенилы и терфенилы, отработанные</v>
          </cell>
        </row>
        <row r="885">
          <cell r="A885" t="str">
            <v>Прочие отходы топлива синтетических и минеральных масел</v>
          </cell>
        </row>
        <row r="886">
          <cell r="A886" t="str">
            <v>Силиконовые масла, отработанные</v>
          </cell>
        </row>
        <row r="887">
          <cell r="A887" t="str">
            <v>Синтетические и минеральные масла отработанные</v>
          </cell>
        </row>
        <row r="888">
          <cell r="A888" t="str">
            <v>Синтетические и минеральные масла, потерявшие потребительские свойства</v>
          </cell>
        </row>
        <row r="889">
          <cell r="A889" t="str">
            <v>Смазочно-охлаждающие масла для механической обработки отработанные</v>
          </cell>
        </row>
        <row r="890">
          <cell r="A890" t="str">
            <v>Топливо и мазуты с температурой вспышки более 61 "С</v>
          </cell>
        </row>
        <row r="891">
          <cell r="A891" t="str">
            <v>Топливо с температурой вспышки менее 61 "С</v>
          </cell>
        </row>
        <row r="892">
          <cell r="A892" t="str">
            <v>Отходы убоя скота и птицы</v>
          </cell>
        </row>
        <row r="893">
          <cell r="A893" t="str">
            <v>Жир технический</v>
          </cell>
        </row>
        <row r="894">
          <cell r="A894" t="str">
            <v>Кости</v>
          </cell>
        </row>
        <row r="895">
          <cell r="A895" t="str">
            <v>Кровь техническая</v>
          </cell>
        </row>
        <row r="896">
          <cell r="A896" t="str">
            <v>Навоз</v>
          </cell>
        </row>
        <row r="897">
          <cell r="A897" t="str">
            <v>Навоз конский перепревший</v>
          </cell>
        </row>
        <row r="898">
          <cell r="A898" t="str">
            <v>Навоз конский свежий</v>
          </cell>
        </row>
        <row r="899">
          <cell r="A899" t="str">
            <v>Навоз от звероводческих хозяйств перепревший</v>
          </cell>
        </row>
        <row r="900">
          <cell r="A900" t="str">
            <v>Навоз от звероводческих хозяйств свежий</v>
          </cell>
        </row>
        <row r="901">
          <cell r="A901" t="str">
            <v>Навоз от крупного рогатого скота перепревший</v>
          </cell>
        </row>
        <row r="902">
          <cell r="A902" t="str">
            <v>Навоз от крупного рогатого скота свежий</v>
          </cell>
        </row>
        <row r="903">
          <cell r="A903" t="str">
            <v>Навоз от мелкого рогатого скота перепревший</v>
          </cell>
        </row>
        <row r="904">
          <cell r="A904" t="str">
            <v>Навоз от мелкого рогатого скота свежий</v>
          </cell>
        </row>
        <row r="905">
          <cell r="A905" t="str">
            <v>Навоз от свиней перепревший</v>
          </cell>
        </row>
        <row r="906">
          <cell r="A906" t="str">
            <v>Навоз от свиней свежий</v>
          </cell>
        </row>
        <row r="907">
          <cell r="A907" t="str">
            <v>Отходы тканей птицы</v>
          </cell>
        </row>
        <row r="908">
          <cell r="A908" t="str">
            <v>Отходы тканей скота</v>
          </cell>
        </row>
        <row r="909">
          <cell r="A909" t="str">
            <v>Помет куриный перепревший</v>
          </cell>
        </row>
        <row r="910">
          <cell r="A910" t="str">
            <v>Помет куриный свежий</v>
          </cell>
        </row>
        <row r="911">
          <cell r="A911" t="str">
            <v>Помет птичий</v>
          </cell>
        </row>
        <row r="912">
          <cell r="A912" t="str">
            <v>Помет утиный, гусиный перепревший</v>
          </cell>
        </row>
        <row r="913">
          <cell r="A913" t="str">
            <v>Помет утиный, гусиный свежий</v>
          </cell>
        </row>
        <row r="914">
          <cell r="A914" t="str">
            <v>Прочие отходы убоя скота и птицы</v>
          </cell>
        </row>
        <row r="915">
          <cell r="A915" t="str">
            <v>Отходы упакованных газов</v>
          </cell>
        </row>
        <row r="916">
          <cell r="A916" t="str">
            <v>Отходы упакованных газов (прочие отходы)</v>
          </cell>
        </row>
        <row r="917">
          <cell r="A917" t="str">
            <v>Отходы фармацевтической продукции, ее производства и приготовления</v>
          </cell>
        </row>
        <row r="918">
          <cell r="A918" t="str">
            <v>Вакцины активные</v>
          </cell>
        </row>
        <row r="919">
          <cell r="A919" t="str">
            <v>Выжимки из лекарственных растений</v>
          </cell>
        </row>
        <row r="920">
          <cell r="A920" t="str">
            <v>Грибковые мицелии</v>
          </cell>
        </row>
        <row r="921">
          <cell r="A921" t="str">
            <v>Дезинфицирующие и антисептические средства</v>
          </cell>
        </row>
        <row r="922">
          <cell r="A922" t="str">
            <v>Медикаменты просроченные, с содержанием тяжелых металлов, противораковые препараты</v>
          </cell>
        </row>
        <row r="923">
          <cell r="A923" t="str">
            <v>Медикаменты, не заражающие воду, без цитостатических средств</v>
          </cell>
        </row>
        <row r="924">
          <cell r="A924" t="str">
            <v>Отходы производства медикаментов</v>
          </cell>
        </row>
        <row r="925">
          <cell r="A925" t="str">
            <v>Отходы протеина</v>
          </cell>
        </row>
        <row r="926">
          <cell r="A926" t="str">
            <v>Отходы фармацевтической продукции, ее производства и приготовления (прочие отходы)</v>
          </cell>
        </row>
        <row r="927">
          <cell r="A927" t="str">
            <v>Прочие огходы фармацевтической продукции</v>
          </cell>
        </row>
        <row r="928">
          <cell r="A928" t="str">
            <v>Отходы чистящих и моющих средств</v>
          </cell>
        </row>
        <row r="929">
          <cell r="A929" t="str">
            <v>Отходы чистящих и моющих средств (прочие отходы)</v>
          </cell>
        </row>
        <row r="930">
          <cell r="A930" t="str">
            <v>Отходы шкур и мехов</v>
          </cell>
        </row>
        <row r="931">
          <cell r="A931" t="str">
            <v>Мездра</v>
          </cell>
        </row>
        <row r="932">
          <cell r="A932" t="str">
            <v>Меха и шкуры</v>
          </cell>
        </row>
        <row r="933">
          <cell r="A933" t="str">
            <v>Отходы шерсти включая войлок</v>
          </cell>
        </row>
        <row r="934">
          <cell r="A934" t="str">
            <v>Прочие отходы шкур и мехов</v>
          </cell>
        </row>
        <row r="935">
          <cell r="A935" t="str">
            <v>Спилок желатиновый</v>
          </cell>
        </row>
        <row r="936">
          <cell r="A936" t="str">
            <v>Спилок желатиновый при обработке шкур</v>
          </cell>
        </row>
        <row r="937">
          <cell r="A937" t="str">
            <v>Спилок сырой</v>
          </cell>
        </row>
        <row r="938">
          <cell r="A938" t="str">
            <v>Спилок сырой при обработке шкур</v>
          </cell>
        </row>
        <row r="939">
          <cell r="A939" t="str">
            <v>Шкуры необработанные некондиционные, а также их остатки и обрезки</v>
          </cell>
        </row>
        <row r="940">
          <cell r="A940" t="str">
            <v>Отходы щелочей</v>
          </cell>
        </row>
        <row r="941">
          <cell r="A941" t="str">
            <v>Отходы гидроксида калия с рН = 10,1 – 11,5</v>
          </cell>
        </row>
        <row r="942">
          <cell r="A942" t="str">
            <v>Отходы гидроксида калия с рН = 9,0 – 10,0</v>
          </cell>
        </row>
        <row r="943">
          <cell r="A943" t="str">
            <v>Отходы гидроксида калия с рН &gt; 11,5</v>
          </cell>
        </row>
        <row r="944">
          <cell r="A944" t="str">
            <v>Отходы гидроксида натрия с рН = 10,1 – 11,5</v>
          </cell>
        </row>
        <row r="945">
          <cell r="A945" t="str">
            <v>Отходы гидроксида натрия с рН = 9,0 – 10,0</v>
          </cell>
        </row>
        <row r="946">
          <cell r="A946" t="str">
            <v>Отходы гидроксида натрия с рН &gt; 11,5</v>
          </cell>
        </row>
        <row r="947">
          <cell r="A947" t="str">
            <v>Отходы щелочей (прочие отходы)</v>
          </cell>
        </row>
        <row r="948">
          <cell r="A948" t="str">
            <v>Отходы щелочей и их смесей</v>
          </cell>
        </row>
        <row r="949">
          <cell r="A949" t="str">
            <v>Щелочи аккумуляторные отработанные</v>
          </cell>
        </row>
        <row r="950">
          <cell r="A950" t="str">
            <v>Отходы электрические и электронные отработанные и брак</v>
          </cell>
        </row>
        <row r="951">
          <cell r="A951" t="str">
            <v>Кабель медно-жильный освинцованный, потерявший потребительские свойства</v>
          </cell>
        </row>
        <row r="952">
          <cell r="A952" t="str">
            <v>Отходы изолированных проводов и кабелей</v>
          </cell>
        </row>
        <row r="953">
          <cell r="A953" t="str">
            <v>Отходы электрические и электронные отработанные и брак (прочие отходы)</v>
          </cell>
        </row>
        <row r="954">
          <cell r="A954" t="str">
            <v>Провод медный эмалированный, потерявший потребительские свойства</v>
          </cell>
        </row>
        <row r="955">
          <cell r="A955" t="str">
            <v>Провод медный, покрытый никелем, незагрязненный, потерявший потребительские свойства</v>
          </cell>
        </row>
        <row r="956">
          <cell r="A956" t="str">
            <v>Электрические лампы накаливания отработанные и брак</v>
          </cell>
        </row>
        <row r="957">
          <cell r="A957" t="str">
            <v>Отходы эмульсий и смесей нефтепродуктов</v>
          </cell>
        </row>
        <row r="958">
          <cell r="A958" t="str">
            <v>Жидкости синтетические, охлаждающие</v>
          </cell>
        </row>
        <row r="959">
          <cell r="A959" t="str">
            <v>Масла хонинговые</v>
          </cell>
        </row>
        <row r="960">
          <cell r="A960" t="str">
            <v>Отходы эмульсий и смесей нефтепродуктов (прочие отходы)</v>
          </cell>
        </row>
        <row r="961">
          <cell r="A961" t="str">
            <v>Эмульсии битумов, водосодержащие</v>
          </cell>
        </row>
        <row r="962">
          <cell r="A962" t="str">
            <v>Эмульсии и эмульсионные смеси для мехобработки, включая СОЖ</v>
          </cell>
        </row>
        <row r="963">
          <cell r="A963" t="str">
            <v>Эмульсии парафина</v>
          </cell>
        </row>
        <row r="964">
          <cell r="A964" t="str">
            <v>Отходы, содержащие металлоорганические соединения, не вошедшие в другие пункты</v>
          </cell>
        </row>
        <row r="965">
          <cell r="A965" t="str">
            <v>Отходы, содержащие металлоорганические соединения, не вошедшие в другие пункты (прочие отходы)</v>
          </cell>
        </row>
        <row r="966">
          <cell r="A966" t="str">
            <v>Шлам, содержащий тетраэтилсвинец (антидетонационные присадки)</v>
          </cell>
        </row>
        <row r="967">
          <cell r="A967" t="str">
            <v>Печной бой, металлургический и литейный щебень, брак</v>
          </cell>
        </row>
        <row r="968">
          <cell r="A968" t="str">
            <v>Бой каменного литья</v>
          </cell>
        </row>
        <row r="969">
          <cell r="A969" t="str">
            <v>Бой керамический</v>
          </cell>
        </row>
        <row r="970">
          <cell r="A970" t="str">
            <v>Бой неиспользованных кварцевых тиглей</v>
          </cell>
        </row>
        <row r="971">
          <cell r="A971" t="str">
            <v>Бой от печей металлургических процессов</v>
          </cell>
        </row>
        <row r="972">
          <cell r="A972" t="str">
            <v>Бой отработанной футеровки алюминиевого производства</v>
          </cell>
        </row>
        <row r="973">
          <cell r="A973" t="str">
            <v>Кирпичная футеровка алюминиевых электролизеров отработанная</v>
          </cell>
        </row>
        <row r="974">
          <cell r="A974" t="str">
            <v>Куски битума</v>
          </cell>
        </row>
        <row r="975">
          <cell r="A975" t="str">
            <v>Отходы перлита</v>
          </cell>
        </row>
        <row r="976">
          <cell r="A976" t="str">
            <v>Отходы строительных конструкций</v>
          </cell>
        </row>
        <row r="977">
          <cell r="A977" t="str">
            <v>Прочие бой, сколы, кусковые отходы минеральных строительных материалов, стекла и керамики</v>
          </cell>
        </row>
        <row r="978">
          <cell r="A978" t="str">
            <v>Силикатные и кварцевые отходы с производственно- специфическими примесями, в основном неорганическими</v>
          </cell>
        </row>
        <row r="979">
          <cell r="A979" t="str">
            <v>Силикащые и кварцевые отходы с производственно- специфическими примесями, в основном органическими</v>
          </cell>
        </row>
        <row r="980">
          <cell r="A980" t="str">
            <v>Скол дорожного покрытия</v>
          </cell>
        </row>
        <row r="981">
          <cell r="A981" t="str">
            <v>Стекло и стеклобой бесцветный, незагрязненный</v>
          </cell>
        </row>
        <row r="982">
          <cell r="A982" t="str">
            <v>Стекло и стеклобой окрашенный, незагрязненный</v>
          </cell>
        </row>
        <row r="983">
          <cell r="A983" t="str">
            <v>Стеклобой загрязненный</v>
          </cell>
        </row>
        <row r="984">
          <cell r="A984" t="str">
            <v>Стеклобой листовой</v>
          </cell>
        </row>
        <row r="985">
          <cell r="A985" t="str">
            <v>Стеклянные и керамические электро-, радио-, теледетали (электро-, радиолампы, кинескопы и т д.)</v>
          </cell>
        </row>
        <row r="986">
          <cell r="A986" t="str">
            <v>Футеровка миксеров алюминиевого производства отработанная</v>
          </cell>
        </row>
        <row r="987">
          <cell r="A987" t="str">
            <v>Футеровка пламенных печей и печей переплава алюминиевого производства отработанная</v>
          </cell>
        </row>
        <row r="988">
          <cell r="A988" t="str">
            <v>Футеровка разливочных и вакуумных ковшей алюминиевого производства отработанная</v>
          </cell>
        </row>
        <row r="989">
          <cell r="A989" t="str">
            <v>Щебень и песок шлаковые</v>
          </cell>
        </row>
        <row r="990">
          <cell r="A990" t="str">
            <v>Щебень строительный, загрязненный</v>
          </cell>
        </row>
        <row r="991">
          <cell r="A991" t="str">
            <v>Прочие коммунальные отходы</v>
          </cell>
        </row>
        <row r="992">
          <cell r="A992" t="str">
            <v>Отходы крематориев</v>
          </cell>
        </row>
        <row r="993">
          <cell r="A993" t="str">
            <v>Прочие бытовые отходы</v>
          </cell>
        </row>
        <row r="994">
          <cell r="A994" t="str">
            <v>Прочие коммунальные отходы (прочие отходы)</v>
          </cell>
        </row>
        <row r="995">
          <cell r="A995" t="str">
            <v>Прочие неорганические вещества и материалы</v>
          </cell>
        </row>
        <row r="996">
          <cell r="A996" t="str">
            <v>Прочие вещества и материалы, загрязненные ртутью</v>
          </cell>
        </row>
        <row r="997">
          <cell r="A997" t="str">
            <v>Растворы охладительные</v>
          </cell>
        </row>
        <row r="998">
          <cell r="A998" t="str">
            <v>Растворы сульфидосодержащие</v>
          </cell>
        </row>
        <row r="999">
          <cell r="A999" t="str">
            <v>Щелок гипохлоритный, отработанный</v>
          </cell>
        </row>
        <row r="1000">
          <cell r="A1000" t="str">
            <v>Щелок отбеливающий, отработанный, не содержащий хлора</v>
          </cell>
        </row>
        <row r="1001">
          <cell r="A1001" t="str">
            <v>Щелок отбеливающий, отработанный, с содержанием хлора</v>
          </cell>
        </row>
        <row r="1002">
          <cell r="A1002" t="str">
            <v>Щелок сульфитный, отработанный</v>
          </cell>
        </row>
        <row r="1003">
          <cell r="A1003" t="str">
            <v>Прочие неорганические шламы</v>
          </cell>
        </row>
        <row r="1004">
          <cell r="A1004" t="str">
            <v>Прочие неорганические шламы</v>
          </cell>
        </row>
        <row r="1005">
          <cell r="A1005" t="str">
            <v>Прочие шламы наполнительных, осадительных и растворительных процессов с производственно- специфическими примесями</v>
          </cell>
        </row>
        <row r="1006">
          <cell r="A1006" t="str">
            <v>Суспензии наполнительных и разделительных веществ</v>
          </cell>
        </row>
        <row r="1007">
          <cell r="A1007" t="str">
            <v>Шлам гидроксида алюминия, загрязненный</v>
          </cell>
        </row>
        <row r="1008">
          <cell r="A1008" t="str">
            <v>Шлам карбоната бария</v>
          </cell>
        </row>
        <row r="1009">
          <cell r="A1009" t="str">
            <v>Шлам оксида железа восстановительных процессов</v>
          </cell>
        </row>
        <row r="1010">
          <cell r="A1010" t="str">
            <v>Шлам оксида магния</v>
          </cell>
        </row>
        <row r="1011">
          <cell r="A1011" t="str">
            <v>Шлам оксидоалюминевый</v>
          </cell>
        </row>
        <row r="1012">
          <cell r="A1012" t="str">
            <v>Шлам сульфата бария</v>
          </cell>
        </row>
        <row r="1013">
          <cell r="A1013" t="str">
            <v>Шлам сульфата бария от хлорощелочного электролиза с содержанием ртути</v>
          </cell>
        </row>
        <row r="1014">
          <cell r="A1014" t="str">
            <v>Шлам сульфата кальция</v>
          </cell>
        </row>
        <row r="1015">
          <cell r="A1015" t="str">
            <v>Шлам фторида кальция</v>
          </cell>
        </row>
        <row r="1016">
          <cell r="A1016" t="str">
            <v>Шлам химического производства, содержащий 6-ти валентный хром</v>
          </cell>
        </row>
        <row r="1017">
          <cell r="A1017" t="str">
            <v>Прочие отходы</v>
          </cell>
        </row>
        <row r="1018">
          <cell r="A1018" t="str">
            <v>Прочие отходы (прочие отходы)</v>
          </cell>
        </row>
        <row r="1019">
          <cell r="A1019" t="str">
            <v>Химикаты лабораторные, смешанные</v>
          </cell>
        </row>
        <row r="1020">
          <cell r="A1020" t="str">
            <v>Прочие отходы</v>
          </cell>
        </row>
        <row r="1021">
          <cell r="A1021" t="str">
            <v>Вскрышные породы</v>
          </cell>
        </row>
        <row r="1022">
          <cell r="A1022" t="str">
            <v>Гипс от медицинских учреждений отработанный</v>
          </cell>
        </row>
        <row r="1023">
          <cell r="A1023" t="str">
            <v>Грунт, образовавшийся при проведении земельных работ, незагрязнённый опасными веществами</v>
          </cell>
        </row>
        <row r="1024">
          <cell r="A1024" t="str">
            <v>Каноли, скальпели, ланцеты и др. острые предметы от медицинских учреждений отработанные</v>
          </cell>
        </row>
        <row r="1025">
          <cell r="A1025" t="str">
            <v>Кирпичная футеровка от котельных агрегатов отработанная</v>
          </cell>
        </row>
        <row r="1026">
          <cell r="A1026" t="str">
            <v>Кормовые консервы в металлической таре просроченные</v>
          </cell>
        </row>
        <row r="1027">
          <cell r="A1027" t="str">
            <v>Кормовые консервы в стеклянной таре просроченные</v>
          </cell>
        </row>
        <row r="1028">
          <cell r="A1028" t="str">
            <v>Лом цветных металлов несортированный (в том числе незагрязнённая б/у тара и упаковка)</v>
          </cell>
        </row>
        <row r="1029">
          <cell r="A1029" t="str">
            <v>Макулатура</v>
          </cell>
        </row>
        <row r="1030">
          <cell r="A1030" t="str">
            <v>Молочные отходы от мойки оборудования</v>
          </cell>
        </row>
        <row r="1031">
          <cell r="A1031" t="str">
            <v>Мусор от учреждений и бытовых помещений предприятий (исключая крупногабаритный)</v>
          </cell>
        </row>
        <row r="1032">
          <cell r="A1032" t="str">
            <v>Остатки газоочистки цеха производства угольных электродов</v>
          </cell>
        </row>
        <row r="1033">
          <cell r="A1033" t="str">
            <v>Остатки дрожжей (исключая пивные)</v>
          </cell>
        </row>
        <row r="1034">
          <cell r="A1034" t="str">
            <v>Остатки и огарки сварочных электродов</v>
          </cell>
        </row>
        <row r="1035">
          <cell r="A1035" t="str">
            <v>Остатки от производства мясных консервов</v>
          </cell>
        </row>
        <row r="1036">
          <cell r="A1036" t="str">
            <v>Остатки пахты</v>
          </cell>
        </row>
        <row r="1037">
          <cell r="A1037" t="str">
            <v>Остатки формовочной и стержневой смеси</v>
          </cell>
        </row>
        <row r="1038">
          <cell r="A1038" t="str">
            <v>Отходы гравия</v>
          </cell>
        </row>
        <row r="1039">
          <cell r="A1039" t="str">
            <v>Отходы кишок от переработки</v>
          </cell>
        </row>
        <row r="1040">
          <cell r="A1040" t="str">
            <v>Отходы молочной сыворотки</v>
          </cell>
        </row>
        <row r="1041">
          <cell r="A1041" t="str">
            <v>Отходы обрата</v>
          </cell>
        </row>
        <row r="1042">
          <cell r="A1042" t="str">
            <v>Отходы от летней уборки улично-дорожной сети населённых пунктов с населением менее 100 тыс. человек</v>
          </cell>
        </row>
        <row r="1043">
          <cell r="A1043" t="str">
            <v>Отходы от чёрных металлов от вырубки, штамповки и резки</v>
          </cell>
        </row>
        <row r="1044">
          <cell r="A1044" t="str">
            <v>Перчатки хирургические использованные</v>
          </cell>
        </row>
        <row r="1045">
          <cell r="A1045" t="str">
            <v>Пищевые консервы в металлической таре просроченные</v>
          </cell>
        </row>
        <row r="1046">
          <cell r="A1046" t="str">
            <v>Пищевые консервы в стеклянной таре просроченные</v>
          </cell>
        </row>
        <row r="1047">
          <cell r="A1047" t="str">
            <v>Пластмассы от медицинских учреждений отработанные</v>
          </cell>
        </row>
        <row r="1048">
          <cell r="A1048" t="str">
            <v>Пыль электрофильтров производства кремния</v>
          </cell>
        </row>
        <row r="1049">
          <cell r="A1049" t="str">
            <v>Растительные отходы от газонов, цветников, древесно-кустарниковых посадок</v>
          </cell>
        </row>
        <row r="1050">
          <cell r="A1050" t="str">
            <v>Резновые изделия б/у незагрязнённые</v>
          </cell>
        </row>
        <row r="1051">
          <cell r="A1051" t="str">
            <v>Технологические потери молочного сырья</v>
          </cell>
        </row>
        <row r="1052">
          <cell r="A1052" t="str">
            <v>Технологический брак производства молочной продукции</v>
          </cell>
        </row>
        <row r="1053">
          <cell r="A1053" t="str">
            <v>Тряпьё от медицинских учреждений использованное</v>
          </cell>
        </row>
        <row r="1054">
          <cell r="A1054" t="str">
            <v>Футеровка кузнечных нагревательных печей отработанная</v>
          </cell>
        </row>
        <row r="1055">
          <cell r="A1055" t="str">
            <v>Футеровка печей производства анодной массы и печей обжига анодов отработанная</v>
          </cell>
        </row>
        <row r="1056">
          <cell r="A1056" t="str">
            <v>Шлам диоксида кремния</v>
          </cell>
        </row>
        <row r="1057">
          <cell r="A1057" t="str">
            <v>Шлам земляной, песчаный, траншейные выемки</v>
          </cell>
        </row>
        <row r="1058">
          <cell r="A1058" t="str">
            <v>Шлам нефелиновый (белитовый) глинозёмного производства</v>
          </cell>
        </row>
        <row r="1059">
          <cell r="A1059" t="str">
            <v>Шлам от шлифовальных камней</v>
          </cell>
        </row>
        <row r="1060">
          <cell r="A1060" t="str">
            <v>Шлам сепарирования творожной и подсырной сыворотки</v>
          </cell>
        </row>
        <row r="1061">
          <cell r="A1061" t="str">
            <v>Шлам угольный</v>
          </cell>
        </row>
        <row r="1062">
          <cell r="A1062" t="str">
            <v>Щебень металлургический и литейный (брак)</v>
          </cell>
        </row>
        <row r="1063">
          <cell r="A1063" t="str">
            <v>Прочие отходы веществ и материалов основного органического синтеза</v>
          </cell>
        </row>
        <row r="1064">
          <cell r="A1064" t="str">
            <v>Изоцианаты и тиоцианаты</v>
          </cell>
        </row>
        <row r="1065">
          <cell r="A1065" t="str">
            <v>Кубовые остатки ректификации сырого бензола</v>
          </cell>
        </row>
        <row r="1066">
          <cell r="A1066" t="str">
            <v>Органические пероксиды (перекиси)</v>
          </cell>
        </row>
        <row r="1067">
          <cell r="A1067" t="str">
            <v>Осмолы отходы производства растворителей</v>
          </cell>
        </row>
        <row r="1068">
          <cell r="A1068" t="str">
            <v>Осмолы отходы производства фталевого ангидрида</v>
          </cell>
        </row>
        <row r="1069">
          <cell r="A1069" t="str">
            <v>Осмолы-отходы броморганического синтеза</v>
          </cell>
        </row>
        <row r="1070">
          <cell r="A1070" t="str">
            <v>Отходы порофоров</v>
          </cell>
        </row>
        <row r="1071">
          <cell r="A1071" t="str">
            <v>Полихлорированные бифенилы, терфенилы (ПХБ, ПХТ)</v>
          </cell>
        </row>
        <row r="1072">
          <cell r="A1072" t="str">
            <v>Прочие отходы веществ и материалов основною органического синтеза</v>
          </cell>
        </row>
        <row r="1073">
          <cell r="A1073" t="str">
            <v>Смолка кислая от очистки сырого бензола</v>
          </cell>
        </row>
        <row r="1074">
          <cell r="A1074" t="str">
            <v>Фураны и диоксины</v>
          </cell>
        </row>
        <row r="1075">
          <cell r="A1075" t="str">
            <v>Прочие отходы горнодобывающих и обогатительных производств</v>
          </cell>
        </row>
        <row r="1076">
          <cell r="A1076" t="str">
            <v>Отходы лейцита, нефелина и нефелинового сиенита</v>
          </cell>
        </row>
        <row r="1077">
          <cell r="A1077" t="str">
            <v>Отходы обогащения апатитовых и фосфоритовых руд</v>
          </cell>
        </row>
        <row r="1078">
          <cell r="A1078" t="str">
            <v>Отходы полевого шпата</v>
          </cell>
        </row>
        <row r="1079">
          <cell r="A1079" t="str">
            <v>Отходы слюды</v>
          </cell>
        </row>
        <row r="1080">
          <cell r="A1080" t="str">
            <v>Порода углеобогащения</v>
          </cell>
        </row>
        <row r="1081">
          <cell r="A1081" t="str">
            <v>Прочие отходы горнодобывающей промышленности</v>
          </cell>
        </row>
        <row r="1082">
          <cell r="A1082" t="str">
            <v>Прочие отходы горнодобывающих и обогатительных производств (прочие отходы)</v>
          </cell>
        </row>
        <row r="1083">
          <cell r="A1083" t="str">
            <v>Прочие отходы нефтепродуктов, продуктов переработки нефти, угля и сланцев</v>
          </cell>
        </row>
        <row r="1084">
          <cell r="A1084" t="str">
            <v>Абсорбенты масленные отработанные</v>
          </cell>
        </row>
        <row r="1085">
          <cell r="A1085" t="str">
            <v>Асфальт и битум</v>
          </cell>
        </row>
        <row r="1086">
          <cell r="A1086" t="str">
            <v>Вяжущие материалы на основе нефти, отработанные</v>
          </cell>
        </row>
        <row r="1087">
          <cell r="A1087" t="str">
            <v>Кокс нефтяной</v>
          </cell>
        </row>
        <row r="1088">
          <cell r="A1088" t="str">
            <v>Масло антраценовое</v>
          </cell>
        </row>
        <row r="1089">
          <cell r="A1089" t="str">
            <v>Обтирочный материал, загрязненный маслами (содержание масел 15 % и более)</v>
          </cell>
        </row>
        <row r="1090">
          <cell r="A1090" t="str">
            <v>Обтирочный материал, загрязненный маслами (содержание масел менее 15 %)</v>
          </cell>
        </row>
        <row r="1091">
          <cell r="A1091" t="str">
            <v>Обтирочный материал, загрязненный нефтепродуктами</v>
          </cell>
        </row>
        <row r="1092">
          <cell r="A1092" t="str">
            <v>Окалина замасленная (содержание масла 15 % и более)</v>
          </cell>
        </row>
        <row r="1093">
          <cell r="A1093" t="str">
            <v>Окалина замасленная (содержание масла менее 15 %)</v>
          </cell>
        </row>
        <row r="1094">
          <cell r="A1094" t="str">
            <v>Остатки антрацена, твердые</v>
          </cell>
        </row>
        <row r="1095">
          <cell r="A1095" t="str">
            <v>Остатки нафталиносодержащие, твердые</v>
          </cell>
        </row>
        <row r="1096">
          <cell r="A1096" t="str">
            <v>Остатки от производства гудрона, тяжелые</v>
          </cell>
        </row>
        <row r="1097">
          <cell r="A1097" t="str">
            <v>Остатки фенолсодержащие, жидкие</v>
          </cell>
        </row>
        <row r="1098">
          <cell r="A1098" t="str">
            <v>Остатки фенолсодержащие, твердые</v>
          </cell>
        </row>
        <row r="1099">
          <cell r="A1099" t="str">
            <v>Отходы битума, асфальта в твердой форме</v>
          </cell>
        </row>
        <row r="1100">
          <cell r="A1100" t="str">
            <v>Отходы масел и прочих нефтепродуктов, содержащих растворитель</v>
          </cell>
        </row>
        <row r="1101">
          <cell r="A1101" t="str">
            <v>Отходы твердых производственных материалов, загрязненные нефтяными и минеральными жировыми продуктами</v>
          </cell>
        </row>
        <row r="1102">
          <cell r="A1102" t="str">
            <v>Охлаждающие средства и теплоносители на базе нефтепродуктов</v>
          </cell>
        </row>
        <row r="1103">
          <cell r="A1103" t="str">
            <v>Пек</v>
          </cell>
        </row>
        <row r="1104">
          <cell r="A1104" t="str">
            <v>Пекодистилляты</v>
          </cell>
        </row>
        <row r="1105">
          <cell r="A1105" t="str">
            <v>Пенька промасленная (содержание масла 15 % и более)</v>
          </cell>
        </row>
        <row r="1106">
          <cell r="A1106" t="str">
            <v>Пенька промасленная (содержание масла менее 15 %)</v>
          </cell>
        </row>
        <row r="1107">
          <cell r="A1107" t="str">
            <v>Прочие шламы коксовых и газовых заводов</v>
          </cell>
        </row>
        <row r="1108">
          <cell r="A1108" t="str">
            <v>Прочие шламы нефтехимии</v>
          </cell>
        </row>
        <row r="1109">
          <cell r="A1109" t="str">
            <v>Сальниковая набивка асбесто-графитовая, промасленная (содержание масла 15 % и более)</v>
          </cell>
        </row>
        <row r="1110">
          <cell r="A1110" t="str">
            <v>Сальниковая набивка асбесто-графитовая, промасленная (содержание масла менее 15 %)</v>
          </cell>
        </row>
        <row r="1111">
          <cell r="A1111" t="str">
            <v>Смесь ароматических углеводородов, жидкая</v>
          </cell>
        </row>
        <row r="1112">
          <cell r="A1112" t="str">
            <v>Смесь ароматических углеводородов, содержащая бенчпирен жидкая</v>
          </cell>
        </row>
        <row r="1113">
          <cell r="A1113" t="str">
            <v>Смола каменноугольная</v>
          </cell>
        </row>
        <row r="1114">
          <cell r="A1114" t="str">
            <v>Смолы фенольных отстойников</v>
          </cell>
        </row>
        <row r="1115">
          <cell r="A1115" t="str">
            <v>Тара от нефтепродуктов, использованная</v>
          </cell>
        </row>
        <row r="1116">
          <cell r="A1116" t="str">
            <v>Фснольные воды</v>
          </cell>
        </row>
        <row r="1117">
          <cell r="A1117" t="str">
            <v>Фусы каменноугольные</v>
          </cell>
        </row>
        <row r="1118">
          <cell r="A1118" t="str">
            <v>Шлам меркаптансодержащий</v>
          </cell>
        </row>
        <row r="1119">
          <cell r="A1119" t="str">
            <v>Шлам фенолсодержащий</v>
          </cell>
        </row>
        <row r="1120">
          <cell r="A1120" t="str">
            <v>Шламы коксовых и газовых заводов, прочие</v>
          </cell>
        </row>
        <row r="1121">
          <cell r="A1121" t="str">
            <v>Прочие отходы производства и обработки металлов и сплавов</v>
          </cell>
        </row>
        <row r="1122">
          <cell r="A1122" t="str">
            <v>Динас</v>
          </cell>
        </row>
        <row r="1123">
          <cell r="A1123" t="str">
            <v>Лом бронзы в кусковой форме</v>
          </cell>
        </row>
        <row r="1124">
          <cell r="A1124" t="str">
            <v>Лом бронзы несортированный</v>
          </cell>
        </row>
        <row r="1125">
          <cell r="A1125" t="str">
            <v>Лом и отходы бронзы с примесями или загрязненные</v>
          </cell>
        </row>
        <row r="1126">
          <cell r="A1126" t="str">
            <v>Лом и отходы латуни с примесями или загрязненные</v>
          </cell>
        </row>
        <row r="1127">
          <cell r="A1127" t="str">
            <v>Лом и отходы медных сплавов с примесями или загрязненные</v>
          </cell>
        </row>
        <row r="1128">
          <cell r="A1128" t="str">
            <v>Лом и отходы сплавов цветных металлов с примесями или загрязненные</v>
          </cell>
        </row>
        <row r="1129">
          <cell r="A1129" t="str">
            <v>Лом и отходы, содержащие бронзу</v>
          </cell>
        </row>
        <row r="1130">
          <cell r="A1130" t="str">
            <v>Лом и отходы, содержащие латунь</v>
          </cell>
        </row>
        <row r="1131">
          <cell r="A1131" t="str">
            <v>Лом и отходы, содержащие медные сплавы</v>
          </cell>
        </row>
        <row r="1132">
          <cell r="A1132" t="str">
            <v>Лом и отходы, содержащие сплавы цветных металлов</v>
          </cell>
        </row>
        <row r="1133">
          <cell r="A1133" t="str">
            <v>Лом латуни в кусковой форме</v>
          </cell>
        </row>
        <row r="1134">
          <cell r="A1134" t="str">
            <v>Лом латуни несортированный</v>
          </cell>
        </row>
        <row r="1135">
          <cell r="A1135" t="str">
            <v>Лом медных сплавов в кусковой форме</v>
          </cell>
        </row>
        <row r="1136">
          <cell r="A1136" t="str">
            <v>Лом медных сплавов несортированный</v>
          </cell>
        </row>
        <row r="1137">
          <cell r="A1137" t="str">
            <v>Огарки пиритовые</v>
          </cell>
        </row>
        <row r="1138">
          <cell r="A1138" t="str">
            <v>Огарки ртутного производства</v>
          </cell>
        </row>
        <row r="1139">
          <cell r="A1139" t="str">
            <v>Опилки бронзы незагрязненные</v>
          </cell>
        </row>
        <row r="1140">
          <cell r="A1140" t="str">
            <v>Опилки латуни незагрязненные</v>
          </cell>
        </row>
        <row r="1141">
          <cell r="A1141" t="str">
            <v>Опилки медных сплавов незагрязненные</v>
          </cell>
        </row>
        <row r="1142">
          <cell r="A1142" t="str">
            <v>Остатки дроби от струйной обработки металлических поверхностей</v>
          </cell>
        </row>
        <row r="1143">
          <cell r="A1143" t="str">
            <v>Отходы, содержащие бронзу (в том числе пыль бронзы), несортированные</v>
          </cell>
        </row>
        <row r="1144">
          <cell r="A1144" t="str">
            <v>Отходы, содержащие бронзу в кусковой форме</v>
          </cell>
        </row>
        <row r="1145">
          <cell r="A1145" t="str">
            <v>Отходы, содержащие латунь (в том числе пыль латуни), несортированные</v>
          </cell>
        </row>
        <row r="1146">
          <cell r="A1146" t="str">
            <v>Отходы, содержащие латунь в кусковой форме</v>
          </cell>
        </row>
        <row r="1147">
          <cell r="A1147" t="str">
            <v>Отходы, содержащие листовой прокат бронзы</v>
          </cell>
        </row>
        <row r="1148">
          <cell r="A1148" t="str">
            <v>Отходы, содержащие листовой прокат латуни</v>
          </cell>
        </row>
        <row r="1149">
          <cell r="A1149" t="str">
            <v>Отходы, содержащие листовой прокат медных сплавов</v>
          </cell>
        </row>
        <row r="1150">
          <cell r="A1150" t="str">
            <v>Отходы, содержащие медные сплавы (в том числе пыль медных сплавов), несортированные</v>
          </cell>
        </row>
        <row r="1151">
          <cell r="A1151" t="str">
            <v>Отходы, содержащие медные сплавы в кусковой форме</v>
          </cell>
        </row>
        <row r="1152">
          <cell r="A1152" t="str">
            <v>Прочие отходы производства и обработки металлов и сплавов</v>
          </cell>
        </row>
        <row r="1153">
          <cell r="A1153" t="str">
            <v>Прочие отходы производства и обработки металлов и сплавов (прочие отходы)</v>
          </cell>
        </row>
        <row r="1154">
          <cell r="A1154" t="str">
            <v>Пыль (порошок) от шлифования бронзы с содержанием металла 50 % и более</v>
          </cell>
        </row>
        <row r="1155">
          <cell r="A1155" t="str">
            <v>Пыль (порошок) от шлифования латуни с содержанием металла 50 % и более</v>
          </cell>
        </row>
        <row r="1156">
          <cell r="A1156" t="str">
            <v>Пыль (порошок) от шлифования медных сплавов с содержанием металла 50 % и более</v>
          </cell>
        </row>
        <row r="1157">
          <cell r="A1157" t="str">
            <v>Пыль бронзы незагрязненная</v>
          </cell>
        </row>
        <row r="1158">
          <cell r="A1158" t="str">
            <v>Пыль латуни незагрязненная</v>
          </cell>
        </row>
        <row r="1159">
          <cell r="A1159" t="str">
            <v>Пыль медных сплавов незагрязненная</v>
          </cell>
        </row>
        <row r="1160">
          <cell r="A1160" t="str">
            <v>Скол (отбой) от печей металлургических процессов</v>
          </cell>
        </row>
        <row r="1161">
          <cell r="A1161" t="str">
            <v>Скол (отбой) от печей металлургических процессов с производственно-специфическими примесями(фтор, цианиды)</v>
          </cell>
        </row>
        <row r="1162">
          <cell r="A1162" t="str">
            <v>Скрап бронзы незагрязненный</v>
          </cell>
        </row>
        <row r="1163">
          <cell r="A1163" t="str">
            <v>Скрап латуни незагрязненный</v>
          </cell>
        </row>
        <row r="1164">
          <cell r="A1164" t="str">
            <v>Скрап медных сплавов незагрязненный</v>
          </cell>
        </row>
        <row r="1165">
          <cell r="A1165" t="str">
            <v>Стержневая смесь отработанная</v>
          </cell>
        </row>
        <row r="1166">
          <cell r="A1166" t="str">
            <v>Стружка бронзы незагрязненная</v>
          </cell>
        </row>
        <row r="1167">
          <cell r="A1167" t="str">
            <v>Стружка латуни незагрязненная</v>
          </cell>
        </row>
        <row r="1168">
          <cell r="A1168" t="str">
            <v>Стружка медных сплавов незагрязненная</v>
          </cell>
        </row>
        <row r="1169">
          <cell r="A1169" t="str">
            <v>Формовочная глина</v>
          </cell>
        </row>
        <row r="1170">
          <cell r="A1170" t="str">
            <v>Формовочные материалы литейного производства (пески, горелая земля и пр ) отработанные</v>
          </cell>
        </row>
        <row r="1171">
          <cell r="A1171" t="str">
            <v>Шамот</v>
          </cell>
        </row>
        <row r="1172">
          <cell r="A1172" t="str">
            <v>Прочие отходы производства и потребления минеральных строительных материалов, стекла и керамики</v>
          </cell>
        </row>
        <row r="1173">
          <cell r="A1173" t="str">
            <v>Вата минеральная</v>
          </cell>
        </row>
        <row r="1174">
          <cell r="A1174" t="str">
            <v>Осгатки песка и дроби после струйной обработки поверхностей</v>
          </cell>
        </row>
        <row r="1175">
          <cell r="A1175" t="str">
            <v>Отходы абразивных материалов, загрязненные</v>
          </cell>
        </row>
        <row r="1176">
          <cell r="A1176" t="str">
            <v>Отходы абразивных материалов, незагрязненные</v>
          </cell>
        </row>
        <row r="1177">
          <cell r="A1177" t="str">
            <v>Отходы минеральных волокон и плит</v>
          </cell>
        </row>
        <row r="1178">
          <cell r="A1178" t="str">
            <v>Отходы минеральных волокон и плит, загрязненные</v>
          </cell>
        </row>
        <row r="1179">
          <cell r="A1179" t="str">
            <v>Прочие отходы производства и погребления минеральных строительных материалов, стекла и керамики, загрязненные</v>
          </cell>
        </row>
        <row r="1180">
          <cell r="A1180" t="str">
            <v>Прочие отходы производства и потребления минеральных строительных материалов, стекла и керамики (прочие отходы)</v>
          </cell>
        </row>
        <row r="1181">
          <cell r="A1181" t="str">
            <v>Прочие отходы производства и потребления минеральных строительных материалов, стекла и керамики,незагрязненные</v>
          </cell>
        </row>
        <row r="1182">
          <cell r="A1182" t="str">
            <v>Стекловолоконное полотно</v>
          </cell>
        </row>
        <row r="1183">
          <cell r="A1183" t="str">
            <v>Стекловолоконное полотно, загрязненное</v>
          </cell>
        </row>
        <row r="1184">
          <cell r="A1184" t="str">
            <v>Прочие отходы производства и потребления полимерных материалов и резины</v>
          </cell>
        </row>
        <row r="1185">
          <cell r="A1185" t="str">
            <v>Остатки каптакса</v>
          </cell>
        </row>
        <row r="1186">
          <cell r="A1186" t="str">
            <v>Остатки тиурамов</v>
          </cell>
        </row>
        <row r="1187">
          <cell r="A1187" t="str">
            <v>Прочие отходы производства и потребления полимерных материалов и резины (прочие отходы)</v>
          </cell>
        </row>
        <row r="1188">
          <cell r="A1188" t="str">
            <v>Прочие отходы процессов преобразования и синтеза</v>
          </cell>
        </row>
        <row r="1189">
          <cell r="A1189" t="str">
            <v>Конденсаторы с пентохлордифенилом отработанные</v>
          </cell>
        </row>
        <row r="1190">
          <cell r="A1190" t="str">
            <v>Конденсаторы с трихлордифенилом отработанные</v>
          </cell>
        </row>
        <row r="1191">
          <cell r="A1191" t="str">
            <v>Остатки фиксажных и отбеливающих веществ</v>
          </cell>
        </row>
        <row r="1192">
          <cell r="A1192" t="str">
            <v>Остатки фотопроявителей и активирующих веществ</v>
          </cell>
        </row>
        <row r="1193">
          <cell r="A1193" t="str">
            <v>Отходы полихлорированных дифенилов и терфениов, полибромированных дифенилов, а также отходы веществ и изделий, их содержащих (исключая отходы синтетических и минеральных масел)</v>
          </cell>
        </row>
        <row r="1194">
          <cell r="A1194" t="str">
            <v>Прочие отходы химического происхождения</v>
          </cell>
        </row>
        <row r="1195">
          <cell r="A1195" t="str">
            <v>Трансформаторы с пентохлордифенилом отработанные</v>
          </cell>
        </row>
        <row r="1196">
          <cell r="A1196" t="str">
            <v>Прочие твердые минеральные отходы</v>
          </cell>
        </row>
        <row r="1197">
          <cell r="A1197" t="str">
            <v>Абразивная пыль и порошок от шлифования черных металлов (с содержанием металла менее 50 %)</v>
          </cell>
        </row>
        <row r="1198">
          <cell r="A1198" t="str">
            <v>Абразивные круги отработанные, лом отработанных абразивных кругов</v>
          </cell>
        </row>
        <row r="1199">
          <cell r="A1199" t="str">
            <v>Алюмогель отработанный, незагрязненный опасными веществами</v>
          </cell>
        </row>
        <row r="1200">
          <cell r="A1200" t="str">
            <v>Алюмогель, отработанный при осушке воздуха и газов</v>
          </cell>
        </row>
        <row r="1201">
          <cell r="A1201" t="str">
            <v>Асбестовая пыль и волокно</v>
          </cell>
        </row>
        <row r="1202">
          <cell r="A1202" t="str">
            <v>Бой бетонных изделий, отходы бетона в кусковой форме</v>
          </cell>
        </row>
        <row r="1203">
          <cell r="A1203" t="str">
            <v>Бой железобетонных изделий, отходы железобетона в кусковой форме</v>
          </cell>
        </row>
        <row r="1204">
          <cell r="A1204" t="str">
            <v>Бой кирпичной кладки при ремонте зданий и сооружений</v>
          </cell>
        </row>
        <row r="1205">
          <cell r="A1205" t="str">
            <v>Бой строительного кирпича</v>
          </cell>
        </row>
        <row r="1206">
          <cell r="A1206" t="str">
            <v>Бой шамотного кирпича</v>
          </cell>
        </row>
        <row r="1207">
          <cell r="A1207" t="str">
            <v>Брак заготовок абразивных кругов</v>
          </cell>
        </row>
        <row r="1208">
          <cell r="A1208" t="str">
            <v>Горновой песок литейного производства</v>
          </cell>
        </row>
        <row r="1209">
          <cell r="A1209" t="str">
            <v>Грунт, образовавшийся при проведении землеройных работ, незагрязненный опасными веществами</v>
          </cell>
        </row>
        <row r="1210">
          <cell r="A1210" t="str">
            <v>Керамические изделия, потерявшие потребительские свойства</v>
          </cell>
        </row>
        <row r="1211">
          <cell r="A1211" t="str">
            <v>Коксовые массы отработанные, загрязненные минеральными маслами (содержание масла - 15 % и более)</v>
          </cell>
        </row>
        <row r="1212">
          <cell r="A1212" t="str">
            <v>Коксовые массы отработанные, загрязненные минеральными маслами (содержание масла - менее 15 %)</v>
          </cell>
        </row>
        <row r="1213">
          <cell r="A1213" t="str">
            <v>Коксовые массы отработанные, загрязненные опасными веществами</v>
          </cell>
        </row>
        <row r="1214">
          <cell r="A1214" t="str">
            <v>Лом дорожного полотна автомобильных дорог (исключая битум и асфальтовые покрытия)</v>
          </cell>
        </row>
        <row r="1215">
          <cell r="A1215" t="str">
            <v>Мелочь известковая и доломитовая с размером частиц не более 5 мм (отсев)</v>
          </cell>
        </row>
        <row r="1216">
          <cell r="A1216" t="str">
            <v>Мелочь коксовая с размером частиц не более 5 мм (отсев)</v>
          </cell>
        </row>
        <row r="1217">
          <cell r="A1217" t="str">
            <v>Накипь котельная</v>
          </cell>
        </row>
        <row r="1218">
          <cell r="A1218" t="str">
            <v>Огарки обожженных анодов алюминиевого производства</v>
          </cell>
        </row>
        <row r="1219">
          <cell r="A1219" t="str">
            <v>Отходы абразивных материалов в виде пыли и порошка</v>
          </cell>
        </row>
        <row r="1220">
          <cell r="A1220" t="str">
            <v>Отходы абразивных материалов и инструментов</v>
          </cell>
        </row>
        <row r="1221">
          <cell r="A1221" t="str">
            <v>Отходы активированного угля, незагрязненного опасными веществами</v>
          </cell>
        </row>
        <row r="1222">
          <cell r="A1222" t="str">
            <v>Отходы асбеста</v>
          </cell>
        </row>
        <row r="1223">
          <cell r="A1223" t="str">
            <v>Отходы асбеста в кусковой форме</v>
          </cell>
        </row>
        <row r="1224">
          <cell r="A1224" t="str">
            <v>Отходы асбестовой бумаги</v>
          </cell>
        </row>
        <row r="1225">
          <cell r="A1225" t="str">
            <v>Отходы асбоцемента</v>
          </cell>
        </row>
        <row r="1226">
          <cell r="A1226" t="str">
            <v>Отходы асбоцемента в кусковой форме</v>
          </cell>
        </row>
        <row r="1227">
          <cell r="A1227" t="str">
            <v>Отходы асфальтобетона и асфальтобетонной смеси</v>
          </cell>
        </row>
        <row r="1228">
          <cell r="A1228" t="str">
            <v>Отходы асфальтобетона и/или асфальтобетонной смеси в виде пыли</v>
          </cell>
        </row>
        <row r="1229">
          <cell r="A1229" t="str">
            <v>Отходы асфальтобетона и/или асфальтобетонной смеси в кусковой форме</v>
          </cell>
        </row>
        <row r="1230">
          <cell r="A1230" t="str">
            <v>Отходы базальтового супертонкого волокна</v>
          </cell>
        </row>
        <row r="1231">
          <cell r="A1231" t="str">
            <v>Отходы бетона, железобетона</v>
          </cell>
        </row>
        <row r="1232">
          <cell r="A1232" t="str">
            <v>Отходы бетонной смеси</v>
          </cell>
        </row>
        <row r="1233">
          <cell r="A1233" t="str">
            <v>Отходы бетонной смеси с содержанием пыли более 30 %</v>
          </cell>
        </row>
        <row r="1234">
          <cell r="A1234" t="str">
            <v>Отходы бетонной смеси с содержанием пыли менее 30 %</v>
          </cell>
        </row>
        <row r="1235">
          <cell r="A1235" t="str">
            <v>Отходы гипса</v>
          </cell>
        </row>
        <row r="1236">
          <cell r="A1236" t="str">
            <v>Отходы гипса в кусковой форме</v>
          </cell>
        </row>
        <row r="1237">
          <cell r="A1237" t="str">
            <v>Отходы глазури (эмали)</v>
          </cell>
        </row>
        <row r="1238">
          <cell r="A1238" t="str">
            <v>Отходы графита</v>
          </cell>
        </row>
        <row r="1239">
          <cell r="A1239" t="str">
            <v>Отходы древесного угля</v>
          </cell>
        </row>
        <row r="1240">
          <cell r="A1240" t="str">
            <v>Отходы древесного угля в кусковой форме</v>
          </cell>
        </row>
        <row r="1241">
          <cell r="A1241" t="str">
            <v>Отходы известняка и доломита</v>
          </cell>
        </row>
        <row r="1242">
          <cell r="A1242" t="str">
            <v>Отходы известняка и доломита в кусковой форме</v>
          </cell>
        </row>
        <row r="1243">
          <cell r="A1243" t="str">
            <v>Отходы каменного угля</v>
          </cell>
        </row>
        <row r="1244">
          <cell r="A1244" t="str">
            <v>Отходы каменного угля в виде крошки</v>
          </cell>
        </row>
        <row r="1245">
          <cell r="A1245" t="str">
            <v>Отходы керамзита</v>
          </cell>
        </row>
        <row r="1246">
          <cell r="A1246" t="str">
            <v>Отходы керамзита в кусковой форме</v>
          </cell>
        </row>
        <row r="1247">
          <cell r="A1247" t="str">
            <v>Отходы керамики</v>
          </cell>
        </row>
        <row r="1248">
          <cell r="A1248" t="str">
            <v>Отходы керамики в кусковой форме</v>
          </cell>
        </row>
        <row r="1249">
          <cell r="A1249" t="str">
            <v>Отходы кирпича (включая шамотный кирпич)</v>
          </cell>
        </row>
        <row r="1250">
          <cell r="A1250" t="str">
            <v>Отходы кокса</v>
          </cell>
        </row>
        <row r="1251">
          <cell r="A1251" t="str">
            <v>Отходы мела в виде порошка или пыли</v>
          </cell>
        </row>
        <row r="1252">
          <cell r="A1252" t="str">
            <v>Отходы минерального волокна</v>
          </cell>
        </row>
        <row r="1253">
          <cell r="A1253" t="str">
            <v>Отходы минеральные от газоочистки</v>
          </cell>
        </row>
        <row r="1254">
          <cell r="A1254" t="str">
            <v>Отходы огнеупорного мертеля</v>
          </cell>
        </row>
        <row r="1255">
          <cell r="A1255" t="str">
            <v>Отходы песка</v>
          </cell>
        </row>
        <row r="1256">
          <cell r="A1256" t="str">
            <v>Отходы песка очистных и пескоструйных устройств (в металлургии)</v>
          </cell>
        </row>
        <row r="1257">
          <cell r="A1257" t="str">
            <v>Отходы песка, незагрязненного опасными веществами</v>
          </cell>
        </row>
        <row r="1258">
          <cell r="A1258" t="str">
            <v>Отходы стекловолокна</v>
          </cell>
        </row>
        <row r="1259">
          <cell r="A1259" t="str">
            <v>Отходы строительного щебня</v>
          </cell>
        </row>
        <row r="1260">
          <cell r="A1260" t="str">
            <v>Отходы цемента</v>
          </cell>
        </row>
        <row r="1261">
          <cell r="A1261" t="str">
            <v>Отходы цемента в кусковой форме</v>
          </cell>
        </row>
        <row r="1262">
          <cell r="A1262" t="str">
            <v>Отходы шлаковаты</v>
          </cell>
        </row>
        <row r="1263">
          <cell r="A1263" t="str">
            <v>Песок, загрязненный бензином (количество бензина 15 % и более)</v>
          </cell>
        </row>
        <row r="1264">
          <cell r="A1264" t="str">
            <v>Песок, загрязненный бензином (количество бензина менее 15 %)</v>
          </cell>
        </row>
        <row r="1265">
          <cell r="A1265" t="str">
            <v>Песок, загрязненный мазутом (содержание мазута - 15 % и более)</v>
          </cell>
        </row>
        <row r="1266">
          <cell r="A1266" t="str">
            <v>Песок, загрязненный мазутом (содержание мазута - менее 15 %)</v>
          </cell>
        </row>
        <row r="1267">
          <cell r="A1267" t="str">
            <v>Песок, загрязненный маслами (содержание масел 15 % и более)</v>
          </cell>
        </row>
        <row r="1268">
          <cell r="A1268" t="str">
            <v>Песок, загрязненный маслами (содержание масел менее 15 %)</v>
          </cell>
        </row>
        <row r="1269">
          <cell r="A1269" t="str">
            <v>Пыль асбоцементная</v>
          </cell>
        </row>
        <row r="1270">
          <cell r="A1270" t="str">
            <v>Пыль бетонная</v>
          </cell>
        </row>
        <row r="1271">
          <cell r="A1271" t="str">
            <v>Пыль гипсовая</v>
          </cell>
        </row>
        <row r="1272">
          <cell r="A1272" t="str">
            <v>Пыль глазури (эмали)</v>
          </cell>
        </row>
        <row r="1273">
          <cell r="A1273" t="str">
            <v>Пыль графитная</v>
          </cell>
        </row>
        <row r="1274">
          <cell r="A1274" t="str">
            <v>Пыль древесного угля</v>
          </cell>
        </row>
        <row r="1275">
          <cell r="A1275" t="str">
            <v>Пыль известковая и доломитовая</v>
          </cell>
        </row>
        <row r="1276">
          <cell r="A1276" t="str">
            <v>Пыль каменноугольная</v>
          </cell>
        </row>
        <row r="1277">
          <cell r="A1277" t="str">
            <v>Пыль керамзитовая</v>
          </cell>
        </row>
        <row r="1278">
          <cell r="A1278" t="str">
            <v>Пыль керамическая</v>
          </cell>
        </row>
        <row r="1279">
          <cell r="A1279" t="str">
            <v>Пыль кирпичная</v>
          </cell>
        </row>
        <row r="1280">
          <cell r="A1280" t="str">
            <v>Пыль коксовая</v>
          </cell>
        </row>
        <row r="1281">
          <cell r="A1281" t="str">
            <v>Пыль от шлаковаты</v>
          </cell>
        </row>
        <row r="1282">
          <cell r="A1282" t="str">
            <v>Пыль стеклянная</v>
          </cell>
        </row>
        <row r="1283">
          <cell r="A1283" t="str">
            <v>Пыль цементная</v>
          </cell>
        </row>
        <row r="1284">
          <cell r="A1284" t="str">
            <v>Пыль щебеночная</v>
          </cell>
        </row>
        <row r="1285">
          <cell r="A1285" t="str">
            <v>Силикагель отработанный, незагрязненный опасными веществами</v>
          </cell>
        </row>
        <row r="1286">
          <cell r="A1286" t="str">
            <v>Силикагель, отработанный при осушке воздуха и газов</v>
          </cell>
        </row>
        <row r="1287">
          <cell r="A1287" t="str">
            <v>Стеклянные отходы</v>
          </cell>
        </row>
        <row r="1288">
          <cell r="A1288" t="str">
            <v>Стеклянный бой незагрязненный (исключая бой стекла электронно-лучевых трубок и люминесцентных ламп)</v>
          </cell>
        </row>
        <row r="1289">
          <cell r="A1289" t="str">
            <v>Строительный щебень, потерявший потребительские свойства</v>
          </cell>
        </row>
        <row r="1290">
          <cell r="A1290" t="str">
            <v>Уголь активированный отработанный, загрязненный минеральными маслами (содержание масла - 15 % и более)</v>
          </cell>
        </row>
        <row r="1291">
          <cell r="A1291" t="str">
            <v>Уголь активированный отработанный, загрязненный минеральными маслами (содержание масла - менее 15 %)</v>
          </cell>
        </row>
        <row r="1292">
          <cell r="A1292" t="str">
            <v>Уголь активированный отработанный, загрязненный опасными веществами</v>
          </cell>
        </row>
        <row r="1293">
          <cell r="A1293" t="str">
            <v>Угольные фильтры отработанные, загрязненные минеральными маслами (содержание масла - 15 % и более)</v>
          </cell>
        </row>
        <row r="1294">
          <cell r="A1294" t="str">
            <v>Угольные фильтры отработанные, загрязненные минеральными маслами (содержание масла - менее 15 %)</v>
          </cell>
        </row>
        <row r="1295">
          <cell r="A1295" t="str">
            <v>Угольные фильтры отработанные, загрязненные опасными веществами</v>
          </cell>
        </row>
        <row r="1296">
          <cell r="A1296" t="str">
            <v>Фильтрационный осадок сахарного производства («сахарный дефекат»)</v>
          </cell>
        </row>
        <row r="1297">
          <cell r="A1297" t="str">
            <v>Фильтровочные и поглотительные отработанные массы, загрязненные опасными веществами</v>
          </cell>
        </row>
        <row r="1298">
          <cell r="A1298" t="str">
            <v>Фильтровочные и поглотительные отработанные массы, незагрязненные опасными веществами</v>
          </cell>
        </row>
        <row r="1299">
          <cell r="A1299" t="str">
            <v>Цеолит отработанный при осушке воздуха и газов</v>
          </cell>
        </row>
        <row r="1300">
          <cell r="A1300" t="str">
            <v>Цеолит отработанный, незагрязненный опасными веществами</v>
          </cell>
        </row>
        <row r="1301">
          <cell r="A1301" t="str">
            <v>Шкурка шлифовальная отработанная</v>
          </cell>
        </row>
        <row r="1302">
          <cell r="A1302" t="str">
            <v>Шлак сварочный</v>
          </cell>
        </row>
        <row r="1303">
          <cell r="A1303" t="str">
            <v>Щебень известковый (некондиционный скол)</v>
          </cell>
        </row>
        <row r="1304">
          <cell r="A1304" t="str">
            <v>Электроды графитовые, отработанные, не загрязненные опасными веществами</v>
          </cell>
        </row>
        <row r="1305">
          <cell r="A1305" t="str">
            <v>Электроды угольные отработанные, не загрязненные опасными веществами</v>
          </cell>
        </row>
        <row r="1306">
          <cell r="A1306" t="str">
            <v>Растительные отходы садов и парков</v>
          </cell>
        </row>
        <row r="1307">
          <cell r="A1307" t="str">
            <v>Растительные отходы садов и парков (прочие отходы)</v>
          </cell>
        </row>
        <row r="1308">
          <cell r="A1308" t="str">
            <v>Садовые и парковые отходы</v>
          </cell>
        </row>
        <row r="1309">
          <cell r="A1309" t="str">
            <v>Резиновые шламы и эмульсии</v>
          </cell>
        </row>
        <row r="1310">
          <cell r="A1310" t="str">
            <v>Прочие резиновые шламы и эмульсии</v>
          </cell>
        </row>
        <row r="1311">
          <cell r="A1311" t="str">
            <v>Растворы каучука</v>
          </cell>
        </row>
        <row r="1312">
          <cell r="A1312" t="str">
            <v>Шлам латекса, затвердевший</v>
          </cell>
        </row>
        <row r="1313">
          <cell r="A1313" t="str">
            <v>Шлам резиновый без растворителя</v>
          </cell>
        </row>
        <row r="1314">
          <cell r="A1314" t="str">
            <v>Шлам резиновый, содержащий растворитель</v>
          </cell>
        </row>
        <row r="1315">
          <cell r="A1315" t="str">
            <v>Эмульсии латексные</v>
          </cell>
        </row>
        <row r="1316">
          <cell r="A1316" t="str">
            <v>Рога и копыта</v>
          </cell>
        </row>
        <row r="1317">
          <cell r="A1317" t="str">
            <v>Отходы внутренностей животных и птицы</v>
          </cell>
        </row>
        <row r="1318">
          <cell r="A1318" t="str">
            <v>Отходы внутренностей крупного рогатого скота</v>
          </cell>
        </row>
        <row r="1319">
          <cell r="A1319" t="str">
            <v>Отходы внутренностей мелкого рогатого скота</v>
          </cell>
        </row>
        <row r="1320">
          <cell r="A1320" t="str">
            <v>Отходы внутренностей птицы</v>
          </cell>
        </row>
        <row r="1321">
          <cell r="A1321" t="str">
            <v>Отходы конского волоса</v>
          </cell>
        </row>
        <row r="1322">
          <cell r="A1322" t="str">
            <v>Отходы костей животных</v>
          </cell>
        </row>
        <row r="1323">
          <cell r="A1323" t="str">
            <v>Отходы костей животных и птицы</v>
          </cell>
        </row>
        <row r="1324">
          <cell r="A1324" t="str">
            <v>Отходы костей птицы</v>
          </cell>
        </row>
        <row r="1325">
          <cell r="A1325" t="str">
            <v>Отходы крови животных и птицы</v>
          </cell>
        </row>
        <row r="1326">
          <cell r="A1326" t="str">
            <v>Отходы мяса животных и птицы</v>
          </cell>
        </row>
        <row r="1327">
          <cell r="A1327" t="str">
            <v>Отходы мяса, кожи, прочие части туши несортированные от убоя домашних животных</v>
          </cell>
        </row>
        <row r="1328">
          <cell r="A1328" t="str">
            <v>Отходы мяса, кожи, прочие части тушки несортированные от убоя домашней птицы</v>
          </cell>
        </row>
        <row r="1329">
          <cell r="A1329" t="str">
            <v>Отходы от убоя диких животных</v>
          </cell>
        </row>
        <row r="1330">
          <cell r="A1330" t="str">
            <v>Отходы перьев и пуха</v>
          </cell>
        </row>
        <row r="1331">
          <cell r="A1331" t="str">
            <v>Отходы рогов и копыт</v>
          </cell>
        </row>
        <row r="1332">
          <cell r="A1332" t="str">
            <v>Отходы скорлупы яичной</v>
          </cell>
        </row>
        <row r="1333">
          <cell r="A1333" t="str">
            <v>Отходы щетины</v>
          </cell>
        </row>
        <row r="1334">
          <cell r="A1334" t="str">
            <v>Скорлупа от куриных яиц</v>
          </cell>
        </row>
        <row r="1335">
          <cell r="A1335" t="str">
            <v>Содержимое желудка и кишок (каныга)</v>
          </cell>
        </row>
        <row r="1336">
          <cell r="A1336" t="str">
            <v>Сложное оборудование и изделия, потерявшие потребительские свойства</v>
          </cell>
        </row>
        <row r="1337">
          <cell r="A1337" t="str">
            <v>Аккумуляторы железо-никелевые и кадмий-никелевые отработанные</v>
          </cell>
        </row>
        <row r="1338">
          <cell r="A1338" t="str">
            <v>Аккумуляторы прочие</v>
          </cell>
        </row>
        <row r="1339">
          <cell r="A1339" t="str">
            <v>Контрольно-измерительные приборы</v>
          </cell>
        </row>
        <row r="1340">
          <cell r="A1340" t="str">
            <v>Прочее сложное оборудование и изделия в основном металлические</v>
          </cell>
        </row>
        <row r="1341">
          <cell r="A1341" t="str">
            <v>Прочее сложное оборудование и изделия в основном неметаллические</v>
          </cell>
        </row>
        <row r="1342">
          <cell r="A1342" t="str">
            <v>Сложное оборудование и изделия, потерявшие потребительские свойства (прочие отходы)</v>
          </cell>
        </row>
        <row r="1343">
          <cell r="A1343" t="str">
            <v>Трансформа горы и конденсаторы, содержащие полихлорбифенилы и полихлортерфинилы отработанные</v>
          </cell>
        </row>
        <row r="1344">
          <cell r="A1344" t="str">
            <v>Трансформаторы и конденсаторы, не содержащие полихлорбифенилы и полихлортерфиннлы отработанные</v>
          </cell>
        </row>
        <row r="1345">
          <cell r="A1345" t="str">
            <v>Фильтры масляные и воздушные, отработанные</v>
          </cell>
        </row>
        <row r="1346">
          <cell r="A1346" t="str">
            <v>Электрические батареи (химические источники тока), отработанные</v>
          </cell>
        </row>
        <row r="1347">
          <cell r="A1347" t="str">
            <v>Электроприборы бытовые</v>
          </cell>
        </row>
        <row r="1348">
          <cell r="A1348" t="str">
            <v>Сорбенты, не вошедшие в другие пункты</v>
          </cell>
        </row>
        <row r="1349">
          <cell r="A1349" t="str">
            <v>Другие минеральные сорбенты</v>
          </cell>
        </row>
        <row r="1350">
          <cell r="A1350" t="str">
            <v>Стабильные осадки, шламы при биомеханической обработке сточной воды</v>
          </cell>
        </row>
        <row r="1351">
          <cell r="A1351" t="str">
            <v>Прочие шламы и смолы от обработки сточных вод</v>
          </cell>
        </row>
        <row r="1352">
          <cell r="A1352" t="str">
            <v>Смолы первичных и фенольных отстойников</v>
          </cell>
        </row>
        <row r="1353">
          <cell r="A1353" t="str">
            <v>Стабильные осадки, шламы при биомеханической обработке сточной воды (прочие отходы)</v>
          </cell>
        </row>
        <row r="1354">
          <cell r="A1354" t="str">
            <v>Шлам от биологической очистки сточных вод целлюлозного и бумажного производства</v>
          </cell>
        </row>
        <row r="1355">
          <cell r="A1355" t="str">
            <v>Шлам от механической обработки сточных вод целлюлозного и бумажного производства</v>
          </cell>
        </row>
        <row r="1356">
          <cell r="A1356" t="str">
            <v>Шлам от отстойников после нейтрализации сточных вод</v>
          </cell>
        </row>
        <row r="1357">
          <cell r="A1357" t="str">
            <v>Шлам отстойников после реагентной или электрохимической коагуляции сточных вод</v>
          </cell>
        </row>
        <row r="1358">
          <cell r="A1358" t="str">
            <v>Шламы и осадки первичных отстойников</v>
          </cell>
        </row>
        <row r="1359">
          <cell r="A1359" t="str">
            <v>Шламы очистных сооружений кожевенного производства</v>
          </cell>
        </row>
        <row r="1360">
          <cell r="A1360" t="str">
            <v>Текстиль загрязненный</v>
          </cell>
        </row>
        <row r="1361">
          <cell r="A1361" t="str">
            <v>Прочий загрязненный текстиль</v>
          </cell>
        </row>
        <row r="1362">
          <cell r="A1362" t="str">
            <v>Текстильные упаковочные материалы со специфическими вредными примесями, преимущественно неорганическими</v>
          </cell>
        </row>
        <row r="1363">
          <cell r="A1363" t="str">
            <v>Текстильные упаковочные материалы со специфическими вредными примесями, преимущественно органическими</v>
          </cell>
        </row>
        <row r="1364">
          <cell r="A1364" t="str">
            <v>Ткани и мешки фильтрованные со специфическими вредными примесями, преимущесгвенно неорганическими</v>
          </cell>
        </row>
        <row r="1365">
          <cell r="A1365" t="str">
            <v>Ткани и мешки фильтрованные со специфическими вредными примесями, преимущественно органическими</v>
          </cell>
        </row>
        <row r="1366">
          <cell r="A1366" t="str">
            <v>Ткань и ветошь обтирочная, загрязненная ЛКМ</v>
          </cell>
        </row>
        <row r="1367">
          <cell r="A1367" t="str">
            <v>Ткань и мешки фильтровальные, без вредных примесей</v>
          </cell>
        </row>
        <row r="1368">
          <cell r="A1368" t="str">
            <v>Шерсть и войлок полированные со специфическими вредными загрязнениями</v>
          </cell>
        </row>
        <row r="1369">
          <cell r="A1369" t="str">
            <v>Текстильные отходы и шламы</v>
          </cell>
        </row>
        <row r="1370">
          <cell r="A1370" t="str">
            <v>Волокна пряжа и ткани искусственные(вискозные и пр )</v>
          </cell>
        </row>
        <row r="1371">
          <cell r="A1371" t="str">
            <v>Волокна пряжа и ткани натуральные, шерстяные и шелковые</v>
          </cell>
        </row>
        <row r="1372">
          <cell r="A1372" t="str">
            <v>Волокна, пряжа и ткани минеральные, включая асбестовые</v>
          </cell>
        </row>
        <row r="1373">
          <cell r="A1373" t="str">
            <v>Волокна, пряжа и ткани растительные хлопчатобумажные, льняные, включая вату</v>
          </cell>
        </row>
        <row r="1374">
          <cell r="A1374" t="str">
            <v>Костра льняная</v>
          </cell>
        </row>
        <row r="1375">
          <cell r="A1375" t="str">
            <v>Обрезки и обрывки тканей из полиакрилового волокна</v>
          </cell>
        </row>
        <row r="1376">
          <cell r="A1376" t="str">
            <v>Обрезки и обрывки тканей из полиамидного волокна</v>
          </cell>
        </row>
        <row r="1377">
          <cell r="A1377" t="str">
            <v>Обрезки и обрывки тканей из полиэфирного волокна</v>
          </cell>
        </row>
        <row r="1378">
          <cell r="A1378" t="str">
            <v>Обрезки и обрывки тканей льняных</v>
          </cell>
        </row>
        <row r="1379">
          <cell r="A1379" t="str">
            <v>Обрезки и обрывки тканей смешанных</v>
          </cell>
        </row>
        <row r="1380">
          <cell r="A1380" t="str">
            <v>Обрезки и обрывки тканей хлопчатобумажных</v>
          </cell>
        </row>
        <row r="1381">
          <cell r="A1381" t="str">
            <v>Обрезки и обрывки тканей шерстяных</v>
          </cell>
        </row>
        <row r="1382">
          <cell r="A1382" t="str">
            <v>Обрезь валяльно-войлочной продукции</v>
          </cell>
        </row>
        <row r="1383">
          <cell r="A1383" t="str">
            <v>Остатки веревок и канатов</v>
          </cell>
        </row>
        <row r="1384">
          <cell r="A1384" t="str">
            <v>Отходы веревок и канатов</v>
          </cell>
        </row>
        <row r="1385">
          <cell r="A1385" t="str">
            <v>Отходы полиакрилового волокна и нитей</v>
          </cell>
        </row>
        <row r="1386">
          <cell r="A1386" t="str">
            <v>Отходы полиамидного волокна и нитей</v>
          </cell>
        </row>
        <row r="1387">
          <cell r="A1387" t="str">
            <v>Отходы полиэфирного волокна и нитей</v>
          </cell>
        </row>
        <row r="1388">
          <cell r="A1388" t="str">
            <v>Отходы растительного волокна (включая очесы, прядильные отходы и расщипанное сырье)</v>
          </cell>
        </row>
        <row r="1389">
          <cell r="A1389" t="str">
            <v>Отходы смешанного волокна</v>
          </cell>
        </row>
        <row r="1390">
          <cell r="A1390" t="str">
            <v>Отходы тканей, старая одежда</v>
          </cell>
        </row>
        <row r="1391">
          <cell r="A1391" t="str">
            <v>Отходы целлюлозного волокна</v>
          </cell>
        </row>
        <row r="1392">
          <cell r="A1392" t="str">
            <v>Отходы шерстяного волокна (включая очесы, прядильные отходы и расщипанное сырье)</v>
          </cell>
        </row>
        <row r="1393">
          <cell r="A1393" t="str">
            <v>Пережженные поликапроамидные слитки, жилка, щетина</v>
          </cell>
        </row>
        <row r="1394">
          <cell r="A1394" t="str">
            <v>Прочие текстильные шламы</v>
          </cell>
        </row>
        <row r="1395">
          <cell r="A1395" t="str">
            <v>Путанка льняной пряжи и нитей</v>
          </cell>
        </row>
        <row r="1396">
          <cell r="A1396" t="str">
            <v>Пух трепальный от льняной пряжи</v>
          </cell>
        </row>
        <row r="1397">
          <cell r="A1397" t="str">
            <v>Пыль хлопковая</v>
          </cell>
        </row>
        <row r="1398">
          <cell r="A1398" t="str">
            <v>Шелковые отходы (включая коконы, непригодные для размотки, прядильные угары и расщипанное сырье)</v>
          </cell>
        </row>
        <row r="1399">
          <cell r="A1399" t="str">
            <v>Шлам от суконного производства</v>
          </cell>
        </row>
        <row r="1400">
          <cell r="A1400" t="str">
            <v>Шлам от текстильных красилен</v>
          </cell>
        </row>
        <row r="1401">
          <cell r="A1401" t="str">
            <v>Шлам с моечных машин</v>
          </cell>
        </row>
        <row r="1402">
          <cell r="A1402" t="str">
            <v>Шлам с шерстопрядилен</v>
          </cell>
        </row>
        <row r="1403">
          <cell r="A1403" t="str">
            <v>Шлам текстильного оборудования</v>
          </cell>
        </row>
        <row r="1404">
          <cell r="A1404" t="str">
            <v>Тела животных</v>
          </cell>
        </row>
        <row r="1405">
          <cell r="A1405" t="str">
            <v>Конфискаты</v>
          </cell>
        </row>
        <row r="1406">
          <cell r="A1406" t="str">
            <v>Отходы от производства консервов из мяса птиц</v>
          </cell>
        </row>
        <row r="1407">
          <cell r="A1407" t="str">
            <v>Тела животных (прочие отходы)</v>
          </cell>
        </row>
        <row r="1408">
          <cell r="A1408" t="str">
            <v>Трупы животных инфицированные</v>
          </cell>
        </row>
        <row r="1409">
          <cell r="A1409" t="str">
            <v>Трупы животных неинфицированные</v>
          </cell>
        </row>
        <row r="1410">
          <cell r="A1410" t="str">
            <v>Фекалии животных</v>
          </cell>
        </row>
        <row r="1411">
          <cell r="A1411" t="str">
            <v>Навоз инфекционный</v>
          </cell>
        </row>
        <row r="1412">
          <cell r="A1412" t="str">
            <v>Навозная жижа, инфекционная</v>
          </cell>
        </row>
        <row r="1413">
          <cell r="A1413" t="str">
            <v>Навозная жижа, свиная</v>
          </cell>
        </row>
        <row r="1414">
          <cell r="A1414" t="str">
            <v>Помет инфекционный</v>
          </cell>
        </row>
        <row r="1415">
          <cell r="A1415" t="str">
            <v>Прочие фекалии</v>
          </cell>
        </row>
        <row r="1416">
          <cell r="A1416" t="str">
            <v>Фекалии животных (прочие отходы)</v>
          </cell>
        </row>
        <row r="1417">
          <cell r="A1417" t="str">
            <v>Фекалии из выгребных ям</v>
          </cell>
        </row>
        <row r="1418">
          <cell r="A1418" t="str">
            <v>Фекалии</v>
          </cell>
        </row>
        <row r="1419">
          <cell r="A1419" t="str">
            <v>Хвосты и шламы обогащения</v>
          </cell>
        </row>
        <row r="1420">
          <cell r="A1420" t="str">
            <v>Прочие хвосты и шламы обогащения</v>
          </cell>
        </row>
        <row r="1421">
          <cell r="A1421" t="str">
            <v>Хвосты и шламы обогащения (прочие отходы)</v>
          </cell>
        </row>
        <row r="1422">
          <cell r="A1422" t="str">
            <v>Хвосты и шламы обогащения руд цветных металлов</v>
          </cell>
        </row>
        <row r="1423">
          <cell r="A1423" t="str">
            <v>Хвосты и шламы обогащения руд черных металлов</v>
          </cell>
        </row>
        <row r="1424">
          <cell r="A1424" t="str">
            <v>Шлаки, шламы, съемы и пыли металлические</v>
          </cell>
        </row>
        <row r="1425">
          <cell r="A1425" t="str">
            <v>Изделия, устройства, приборы, потерявшие потребительские свойства, содержащие ртуть</v>
          </cell>
        </row>
        <row r="1426">
          <cell r="A1426" t="str">
            <v>Лом алюминия в кусковой форме незагрязненный</v>
          </cell>
        </row>
        <row r="1427">
          <cell r="A1427" t="str">
            <v>Лом алюминия несортированный</v>
          </cell>
        </row>
        <row r="1428">
          <cell r="A1428" t="str">
            <v>Лом и отходы алюминия с примесями или загрязненные</v>
          </cell>
        </row>
        <row r="1429">
          <cell r="A1429" t="str">
            <v>Лом и отходы меди с примесями или загрязненные</v>
          </cell>
        </row>
        <row r="1430">
          <cell r="A1430" t="str">
            <v>Лом и отходы никеля с примесями или загрязненные</v>
          </cell>
        </row>
        <row r="1431">
          <cell r="A1431" t="str">
            <v>Лом и отходы олова с примесями или загрязненные</v>
          </cell>
        </row>
        <row r="1432">
          <cell r="A1432" t="str">
            <v>Лом и отходы свинца с примесями или загрязненные</v>
          </cell>
        </row>
        <row r="1433">
          <cell r="A1433" t="str">
            <v>Лом и отходы титана с примесями или загрязненные</v>
          </cell>
        </row>
        <row r="1434">
          <cell r="A1434" t="str">
            <v>Лом и отходы хрома с примесями или загрязненные</v>
          </cell>
        </row>
        <row r="1435">
          <cell r="A1435" t="str">
            <v>Лом и отходы цветных металлов с примесями или загрязненные</v>
          </cell>
        </row>
        <row r="1436">
          <cell r="A1436" t="str">
            <v>Лом и отходы цинка с примесями или загрязненные</v>
          </cell>
        </row>
        <row r="1437">
          <cell r="A1437" t="str">
            <v>Лом и отходы, содержащие алюминий</v>
          </cell>
        </row>
        <row r="1438">
          <cell r="A1438" t="str">
            <v>Лом и отходы, содержащие медь</v>
          </cell>
        </row>
        <row r="1439">
          <cell r="A1439" t="str">
            <v>Лом и отходы, содержащие никель</v>
          </cell>
        </row>
        <row r="1440">
          <cell r="A1440" t="str">
            <v>Лом и отходы, содержащие олово</v>
          </cell>
        </row>
        <row r="1441">
          <cell r="A1441" t="str">
            <v>Лом и отходы, содержащие свинец</v>
          </cell>
        </row>
        <row r="1442">
          <cell r="A1442" t="str">
            <v>Лом и отходы, содержащие титан</v>
          </cell>
        </row>
        <row r="1443">
          <cell r="A1443" t="str">
            <v>Лом и отходы, содержащие хром</v>
          </cell>
        </row>
        <row r="1444">
          <cell r="A1444" t="str">
            <v>Лом и отходы, содержащие цветные металлы</v>
          </cell>
        </row>
        <row r="1445">
          <cell r="A1445" t="str">
            <v>Лом и отходы, содержащие цинк</v>
          </cell>
        </row>
        <row r="1446">
          <cell r="A1446" t="str">
            <v>Лом меди в кусковой форме незагрязненный</v>
          </cell>
        </row>
        <row r="1447">
          <cell r="A1447" t="str">
            <v>Лом меди несортированный</v>
          </cell>
        </row>
        <row r="1448">
          <cell r="A1448" t="str">
            <v>Лом никеля в кусковой форме незагрязненный</v>
          </cell>
        </row>
        <row r="1449">
          <cell r="A1449" t="str">
            <v>Лом никеля несортированный</v>
          </cell>
        </row>
        <row r="1450">
          <cell r="A1450" t="str">
            <v>Лом олова в кусковой форме незагрязненный</v>
          </cell>
        </row>
        <row r="1451">
          <cell r="A1451" t="str">
            <v>Лом олова несортированный</v>
          </cell>
        </row>
        <row r="1452">
          <cell r="A1452" t="str">
            <v>Лом свинца в кусковой форме незагрязненный</v>
          </cell>
        </row>
        <row r="1453">
          <cell r="A1453" t="str">
            <v>Лом свинца несортированный</v>
          </cell>
        </row>
        <row r="1454">
          <cell r="A1454" t="str">
            <v>Лом титана в кусковой форме незагрязненный</v>
          </cell>
        </row>
        <row r="1455">
          <cell r="A1455" t="str">
            <v>Лом цинка в кусковой форме незагрязненный</v>
          </cell>
        </row>
        <row r="1456">
          <cell r="A1456" t="str">
            <v>Лом цинка несортированный</v>
          </cell>
        </row>
        <row r="1457">
          <cell r="A1457" t="str">
            <v>Опилки алюминиевые незагрязненные</v>
          </cell>
        </row>
        <row r="1458">
          <cell r="A1458" t="str">
            <v>Опилки медные незагрязненные</v>
          </cell>
        </row>
        <row r="1459">
          <cell r="A1459" t="str">
            <v>Опилки никеля незагрязненные</v>
          </cell>
        </row>
        <row r="1460">
          <cell r="A1460" t="str">
            <v>Опилки оловянные незагрязненные</v>
          </cell>
        </row>
        <row r="1461">
          <cell r="A1461" t="str">
            <v>Опилки свинцовые незагрязненные</v>
          </cell>
        </row>
        <row r="1462">
          <cell r="A1462" t="str">
            <v>Опилки титана незагрязненные</v>
          </cell>
        </row>
        <row r="1463">
          <cell r="A1463" t="str">
            <v>Опилки хрома незагрязненные</v>
          </cell>
        </row>
        <row r="1464">
          <cell r="A1464" t="str">
            <v>Опилки цинковые незагрязненные</v>
          </cell>
        </row>
        <row r="1465">
          <cell r="A1465" t="str">
            <v>Отходы, содержащие алюминиевую фольгу</v>
          </cell>
        </row>
        <row r="1466">
          <cell r="A1466" t="str">
            <v>Отходы, содержащие алюминий (в том числе алюминиевую пыль), несортированные</v>
          </cell>
        </row>
        <row r="1467">
          <cell r="A1467" t="str">
            <v>Отходы, содержащие алюминий в кусковой форме</v>
          </cell>
        </row>
        <row r="1468">
          <cell r="A1468" t="str">
            <v>Отходы, содержащие листовой прокат алюминия</v>
          </cell>
        </row>
        <row r="1469">
          <cell r="A1469" t="str">
            <v>Отходы, содержащие листовой прокат меди</v>
          </cell>
        </row>
        <row r="1470">
          <cell r="A1470" t="str">
            <v>Отходы, содержащие листовой прокат олова</v>
          </cell>
        </row>
        <row r="1471">
          <cell r="A1471" t="str">
            <v>Отходы, содержащие листовой прокат цинка</v>
          </cell>
        </row>
        <row r="1472">
          <cell r="A1472" t="str">
            <v>Отходы, содержащие медь в кусковой форме</v>
          </cell>
        </row>
        <row r="1473">
          <cell r="A1473" t="str">
            <v>Отходы, содержащие медь, несортированные</v>
          </cell>
        </row>
        <row r="1474">
          <cell r="A1474" t="str">
            <v>Отходы, содержащие никель (в том числе пыль и/или опилки никеля), несортированные</v>
          </cell>
        </row>
        <row r="1475">
          <cell r="A1475" t="str">
            <v>Отходы, содержащие никель в кусковой форме</v>
          </cell>
        </row>
        <row r="1476">
          <cell r="A1476" t="str">
            <v>Отходы, содержащие олово в кусковой форме</v>
          </cell>
        </row>
        <row r="1477">
          <cell r="A1477" t="str">
            <v>Отходы, содержащие олово, несортированные</v>
          </cell>
        </row>
        <row r="1478">
          <cell r="A1478" t="str">
            <v>Отходы, содержащие ртуть</v>
          </cell>
        </row>
        <row r="1479">
          <cell r="A1479" t="str">
            <v>Отходы, содержащие свинец (в том числе пыль и/или опилки свинца), несортированные</v>
          </cell>
        </row>
        <row r="1480">
          <cell r="A1480" t="str">
            <v>Отходы, содержащие свинец в кусковой форме</v>
          </cell>
        </row>
        <row r="1481">
          <cell r="A1481" t="str">
            <v>Отходы, содержащие титан (в том числе титановую пыль), несортированные</v>
          </cell>
        </row>
        <row r="1482">
          <cell r="A1482" t="str">
            <v>Отходы, содержащие титан в кусковой форме</v>
          </cell>
        </row>
        <row r="1483">
          <cell r="A1483" t="str">
            <v>Отходы, содержащие хром в кусковой форме</v>
          </cell>
        </row>
        <row r="1484">
          <cell r="A1484" t="str">
            <v>Отходы, содержащие хром, несортированные</v>
          </cell>
        </row>
        <row r="1485">
          <cell r="A1485" t="str">
            <v>Отходы, содержащие цинк в кусковой форме</v>
          </cell>
        </row>
        <row r="1486">
          <cell r="A1486" t="str">
            <v>Отходы, содержащие цинк, несортированные</v>
          </cell>
        </row>
        <row r="1487">
          <cell r="A1487" t="str">
            <v>Провод алюминиевый незагрязненный, потерявший потребительские свойства</v>
          </cell>
        </row>
        <row r="1488">
          <cell r="A1488" t="str">
            <v>Провод медный незагрязненный, потерявший потребительские свойства</v>
          </cell>
        </row>
        <row r="1489">
          <cell r="A1489" t="str">
            <v>Прочие шлаки, шламы, съемы и пыль металлургические</v>
          </cell>
        </row>
        <row r="1490">
          <cell r="A1490" t="str">
            <v>Пыль (или порошок) от шлифования алюминия с содержанием металла 50 % и более</v>
          </cell>
        </row>
        <row r="1491">
          <cell r="A1491" t="str">
            <v>Пыль (порошок) от шлифования меди с содержанием металла 50 % и более</v>
          </cell>
        </row>
        <row r="1492">
          <cell r="A1492" t="str">
            <v>Пыль (порошок) от шлифования никеля с содержанием металла 50 % и более</v>
          </cell>
        </row>
        <row r="1493">
          <cell r="A1493" t="str">
            <v>Пыль (порошок) от шлифования олова с содержанием металла 50 % и более</v>
          </cell>
        </row>
        <row r="1494">
          <cell r="A1494" t="str">
            <v>Пыль (порошок) от шлифования свинца с содержанием металла 50 % и более</v>
          </cell>
        </row>
        <row r="1495">
          <cell r="A1495" t="str">
            <v>Пыль (порошок) от шлифования титана с содержанием металла 50 % и более</v>
          </cell>
        </row>
        <row r="1496">
          <cell r="A1496" t="str">
            <v>Пыль (порошок) от шлифования хрома с содержанием металла 50 % и более</v>
          </cell>
        </row>
        <row r="1497">
          <cell r="A1497" t="str">
            <v>Пыль (порошок) от шлифования цинка с содержанием металла 50 % и более</v>
          </cell>
        </row>
        <row r="1498">
          <cell r="A1498" t="str">
            <v>Пыль (порошок) свинца незагрязненная</v>
          </cell>
        </row>
        <row r="1499">
          <cell r="A1499" t="str">
            <v>Пыль алюминиевая незагрязненная</v>
          </cell>
        </row>
        <row r="1500">
          <cell r="A1500" t="str">
            <v>Пыль колошниковая доменная</v>
          </cell>
        </row>
        <row r="1501">
          <cell r="A1501" t="str">
            <v>Пыль конверторная</v>
          </cell>
        </row>
        <row r="1502">
          <cell r="A1502" t="str">
            <v>Пыль мартеновская</v>
          </cell>
        </row>
        <row r="1503">
          <cell r="A1503" t="str">
            <v>Пыль никеля незагрязненная</v>
          </cell>
        </row>
        <row r="1504">
          <cell r="A1504" t="str">
            <v>Пыль оловянная незагрязненная</v>
          </cell>
        </row>
        <row r="1505">
          <cell r="A1505" t="str">
            <v>Пыль титана незагрязненная</v>
          </cell>
        </row>
        <row r="1506">
          <cell r="A1506" t="str">
            <v>Пыль хрома незагрязненная</v>
          </cell>
        </row>
        <row r="1507">
          <cell r="A1507" t="str">
            <v>Пыль, золы, съемы прочих плавильных процессов</v>
          </cell>
        </row>
        <row r="1508">
          <cell r="A1508" t="str">
            <v>Пыль, содержащая цветные металлы</v>
          </cell>
        </row>
        <row r="1509">
          <cell r="A1509" t="str">
            <v>Ртутные вентили (игнитроны и иное) отработанные и брак</v>
          </cell>
        </row>
        <row r="1510">
          <cell r="A1510" t="str">
            <v>Ртутные лампы, люминесцентные ртутьсодержащие трубки отработанные и брак</v>
          </cell>
        </row>
        <row r="1511">
          <cell r="A1511" t="str">
            <v>Ртутные термометры отработанные и брак</v>
          </cell>
        </row>
        <row r="1512">
          <cell r="A1512" t="str">
            <v>Свинцовые пластины отработанных аккумуляторов</v>
          </cell>
        </row>
        <row r="1513">
          <cell r="A1513" t="str">
            <v>Скрап алюминиевый незагрязненный</v>
          </cell>
        </row>
        <row r="1514">
          <cell r="A1514" t="str">
            <v>Скрап медный незагрязненный</v>
          </cell>
        </row>
        <row r="1515">
          <cell r="A1515" t="str">
            <v>Скрап никеля незагрязненный</v>
          </cell>
        </row>
        <row r="1516">
          <cell r="A1516" t="str">
            <v>Скрап оловянный незагрязненный</v>
          </cell>
        </row>
        <row r="1517">
          <cell r="A1517" t="str">
            <v>Скрап свинцовый незагрязненный</v>
          </cell>
        </row>
        <row r="1518">
          <cell r="A1518" t="str">
            <v>Скрап титана незагрязненный</v>
          </cell>
        </row>
        <row r="1519">
          <cell r="A1519" t="str">
            <v>Скрап хрома незагрязненный</v>
          </cell>
        </row>
        <row r="1520">
          <cell r="A1520" t="str">
            <v>Скрап цинковый незагрязненный</v>
          </cell>
        </row>
        <row r="1521">
          <cell r="A1521" t="str">
            <v>Смесь шлакометаллическая</v>
          </cell>
        </row>
        <row r="1522">
          <cell r="A1522" t="str">
            <v>Стружка алюминиевая незагрязненная</v>
          </cell>
        </row>
        <row r="1523">
          <cell r="A1523" t="str">
            <v>Стружка медная незагрязненная</v>
          </cell>
        </row>
        <row r="1524">
          <cell r="A1524" t="str">
            <v>Стружка никеля незагрязненная</v>
          </cell>
        </row>
        <row r="1525">
          <cell r="A1525" t="str">
            <v>Стружка оловянная незагрязненная</v>
          </cell>
        </row>
        <row r="1526">
          <cell r="A1526" t="str">
            <v>Стружка свинцовая незагрязненная</v>
          </cell>
        </row>
        <row r="1527">
          <cell r="A1527" t="str">
            <v>Стружка титана незагрязненная</v>
          </cell>
        </row>
        <row r="1528">
          <cell r="A1528" t="str">
            <v>Стружка хрома незагрязненная</v>
          </cell>
        </row>
        <row r="1529">
          <cell r="A1529" t="str">
            <v>Стружка цинка незагрязненная</v>
          </cell>
        </row>
        <row r="1530">
          <cell r="A1530" t="str">
            <v>Съем свинцовый</v>
          </cell>
        </row>
        <row r="1531">
          <cell r="A1531" t="str">
            <v>Съемы легкометаллические, содержащие алюминий</v>
          </cell>
        </row>
        <row r="1532">
          <cell r="A1532" t="str">
            <v>Съемы легкометалличоские, содержащие магний</v>
          </cell>
        </row>
        <row r="1533">
          <cell r="A1533" t="str">
            <v>Съемы сталелитейного производства</v>
          </cell>
        </row>
        <row r="1534">
          <cell r="A1534" t="str">
            <v>Тара и упаковка из алюминия незагрязненная, потерявшая потребительские свойства и брак</v>
          </cell>
        </row>
        <row r="1535">
          <cell r="A1535" t="str">
            <v>Тара и упаковка из алюминия, загрязненная горюче-смазочными материалами (содержание горюче-смазочных материалов – менее 15 % по весу)</v>
          </cell>
        </row>
        <row r="1536">
          <cell r="A1536" t="str">
            <v>Тара и упаковка из олова незагрязненная, потерявшая потребительские свойства и брак</v>
          </cell>
        </row>
        <row r="1537">
          <cell r="A1537" t="str">
            <v>Хвосты и отходы переработки металлургических шлаков</v>
          </cell>
        </row>
        <row r="1538">
          <cell r="A1538" t="str">
            <v>Шлак мартеновский</v>
          </cell>
        </row>
        <row r="1539">
          <cell r="A1539" t="str">
            <v>Шлак производства лигатур</v>
          </cell>
        </row>
        <row r="1540">
          <cell r="A1540" t="str">
            <v>Шлак ферросплавный</v>
          </cell>
        </row>
        <row r="1541">
          <cell r="A1541" t="str">
            <v>Шлаки ваграночные</v>
          </cell>
        </row>
        <row r="1542">
          <cell r="A1542" t="str">
            <v>Шлаки доменные</v>
          </cell>
        </row>
        <row r="1543">
          <cell r="A1543" t="str">
            <v>Шлаки конвертерные</v>
          </cell>
        </row>
        <row r="1544">
          <cell r="A1544" t="str">
            <v>Шлаки от плавки цветных металлов</v>
          </cell>
        </row>
        <row r="1545">
          <cell r="A1545" t="str">
            <v>Шлаки от электролиза расплавов</v>
          </cell>
        </row>
        <row r="1546">
          <cell r="A1546" t="str">
            <v>Шлаки солевые, содержащие алюминий</v>
          </cell>
        </row>
        <row r="1547">
          <cell r="A1547" t="str">
            <v>Шлаки солевые, содержащие магний</v>
          </cell>
        </row>
        <row r="1548">
          <cell r="A1548" t="str">
            <v>Шлаки сталеплавильные, прочие</v>
          </cell>
        </row>
        <row r="1549">
          <cell r="A1549" t="str">
            <v>Шлаки цинковые</v>
          </cell>
        </row>
        <row r="1550">
          <cell r="A1550" t="str">
            <v>Шлаки электропечей</v>
          </cell>
        </row>
        <row r="1551">
          <cell r="A1551" t="str">
            <v>Шлам алюминевого производства, красный</v>
          </cell>
        </row>
        <row r="1552">
          <cell r="A1552" t="str">
            <v>Шлам от литья цветных металлов</v>
          </cell>
        </row>
        <row r="1553">
          <cell r="A1553" t="str">
            <v>Шлам от прокатки металлов</v>
          </cell>
        </row>
        <row r="1554">
          <cell r="A1554" t="str">
            <v>Шлам сталелитейный</v>
          </cell>
        </row>
        <row r="1555">
          <cell r="A1555" t="str">
            <v>Шлам при обработке сточных вод</v>
          </cell>
        </row>
        <row r="1556">
          <cell r="A1556" t="str">
            <v>Шлам стабилизированный после аэротенков(ил активный аэробный)</v>
          </cell>
        </row>
        <row r="1557">
          <cell r="A1557" t="str">
            <v>Шлам стабилизированный после метатенков(ил активный анаэробный)</v>
          </cell>
        </row>
        <row r="1558">
          <cell r="A1558" t="str">
            <v>Шламы водоподготовки, очистки</v>
          </cell>
        </row>
        <row r="1559">
          <cell r="A1559" t="str">
            <v>Прочие шламы водоподготовки</v>
          </cell>
        </row>
        <row r="1560">
          <cell r="A1560" t="str">
            <v>Шлам от осаждения металлов</v>
          </cell>
        </row>
        <row r="1561">
          <cell r="A1561" t="str">
            <v>Шлам от умягчения воды</v>
          </cell>
        </row>
        <row r="1562">
          <cell r="A1562" t="str">
            <v>Шлам седиментации</v>
          </cell>
        </row>
        <row r="1563">
          <cell r="A1563" t="str">
            <v>Шламы и рассолы от регенерации ионообменных смол обработки котельной воды</v>
          </cell>
        </row>
        <row r="1564">
          <cell r="A1564" t="str">
            <v>Шламы гальванические</v>
          </cell>
        </row>
        <row r="1565">
          <cell r="A1565" t="str">
            <v>Прочие гальванические шламы и осадки</v>
          </cell>
        </row>
        <row r="1566">
          <cell r="A1566" t="str">
            <v>Шлам гальванический кадмийсодержащий</v>
          </cell>
        </row>
        <row r="1567">
          <cell r="A1567" t="str">
            <v>Шлам гальванический кобальтсодержащий</v>
          </cell>
        </row>
        <row r="1568">
          <cell r="A1568" t="str">
            <v>Шлам гальванический медьсодержащий</v>
          </cell>
        </row>
        <row r="1569">
          <cell r="A1569" t="str">
            <v>Шлам гальванический никельсодержащий</v>
          </cell>
        </row>
        <row r="1570">
          <cell r="A1570" t="str">
            <v>Шлам гальванический смешанного состава</v>
          </cell>
        </row>
        <row r="1571">
          <cell r="A1571" t="str">
            <v>Шлам гальванический хромсодержащий (3-х валентный)</v>
          </cell>
        </row>
        <row r="1572">
          <cell r="A1572" t="str">
            <v>Шлам гальванический хромсодержащий (6-ти валентный)</v>
          </cell>
        </row>
        <row r="1573">
          <cell r="A1573" t="str">
            <v>Шлам гальванический цианидосодержащий</v>
          </cell>
        </row>
        <row r="1574">
          <cell r="A1574" t="str">
            <v>Шлам гальванический цинкосодержащий</v>
          </cell>
        </row>
        <row r="1575">
          <cell r="A1575" t="str">
            <v>Шлам гальванический, содержащий благородные металлы</v>
          </cell>
        </row>
        <row r="1576">
          <cell r="A1576" t="str">
            <v>Шламы гальванические (прочие отходы)</v>
          </cell>
        </row>
        <row r="1577">
          <cell r="A1577" t="str">
            <v>Шламы и пыли очистки воздушных потоков и газов</v>
          </cell>
        </row>
        <row r="1578">
          <cell r="A1578" t="str">
            <v>Пыль шихтовых материалов</v>
          </cell>
        </row>
        <row r="1579">
          <cell r="A1579" t="str">
            <v>Шлам доменного газа (колошникового)</v>
          </cell>
        </row>
        <row r="1580">
          <cell r="A1580" t="str">
            <v>Шлам и пыль газоочистки, содержащий прочие минеральные вещества</v>
          </cell>
        </row>
        <row r="1581">
          <cell r="A1581" t="str">
            <v>Шлам и пыль, содержащий кадмий и его соединения</v>
          </cell>
        </row>
        <row r="1582">
          <cell r="A1582" t="str">
            <v>Шлам и пыль, содержащий магний и его соединения</v>
          </cell>
        </row>
        <row r="1583">
          <cell r="A1583" t="str">
            <v>Шлам и пыль, содержащий медь и его соединения</v>
          </cell>
        </row>
        <row r="1584">
          <cell r="A1584" t="str">
            <v>Шлам и пыль, содержащий никель и его соединения</v>
          </cell>
        </row>
        <row r="1585">
          <cell r="A1585" t="str">
            <v>Шлам и пыль, содержащий свинец и его соединения</v>
          </cell>
        </row>
        <row r="1586">
          <cell r="A1586" t="str">
            <v>Шлам и пыль, содержащий селен и его соединения</v>
          </cell>
        </row>
        <row r="1587">
          <cell r="A1587" t="str">
            <v>Шлам и пыль, содержащий цинк и его соединения</v>
          </cell>
        </row>
        <row r="1588">
          <cell r="A1588" t="str">
            <v>Шлам, содержащий соединения фтора</v>
          </cell>
        </row>
        <row r="1589">
          <cell r="A1589" t="str">
            <v>Шлам, содержащий соединения хрома б-ти валентного</v>
          </cell>
        </row>
        <row r="1590">
          <cell r="A1590" t="str">
            <v>Шламы и пыль, содержащие соединения прочих цветных и тяжелых металлов</v>
          </cell>
        </row>
        <row r="1591">
          <cell r="A1591" t="str">
            <v>Шламы и эмульсии полимерных материалов</v>
          </cell>
        </row>
        <row r="1592">
          <cell r="A1592" t="str">
            <v>Шламы и эмульсии полимерных материалов содержащие негалогенированный растворитель</v>
          </cell>
        </row>
        <row r="1593">
          <cell r="A1593" t="str">
            <v>Шламы и эмульсии полимерных материалов, содержащие воду</v>
          </cell>
        </row>
        <row r="1594">
          <cell r="A1594" t="str">
            <v>Шламы и эмульсии полимерных материалов, содержащие галогенированный растворитель</v>
          </cell>
        </row>
        <row r="1595">
          <cell r="A1595" t="str">
            <v>Шламы минеральных масел</v>
          </cell>
        </row>
        <row r="1596">
          <cell r="A1596" t="str">
            <v>Шламы минеральных масел (прочие отходы)</v>
          </cell>
        </row>
        <row r="1597">
          <cell r="A1597" t="str">
            <v>Шламы нефти и нефтепродуктов</v>
          </cell>
        </row>
        <row r="1598">
          <cell r="A1598" t="str">
            <v>Всплывающая пленка из нефтеуловителей (бензиноуловителей)</v>
          </cell>
        </row>
        <row r="1599">
          <cell r="A1599" t="str">
            <v>Шлам нефтеотделительных установок</v>
          </cell>
        </row>
        <row r="1600">
          <cell r="A1600" t="str">
            <v>Шлам от очистки танков нефтеналивных судов</v>
          </cell>
        </row>
        <row r="1601">
          <cell r="A1601" t="str">
            <v>Шлам очистки трубопроводов и емкостей (бочек, контейнеров, цистерн, гудронаторов) от нефти</v>
          </cell>
        </row>
        <row r="1602">
          <cell r="A1602" t="str">
            <v>Шлам очистки трубопроводов и емкостей (бочек, контейнеров, цистерн, гудронаторов) от нефти и нефтепродуктов</v>
          </cell>
        </row>
        <row r="1603">
          <cell r="A1603" t="str">
            <v>Шлам шлифовальный маслосодержащий</v>
          </cell>
        </row>
        <row r="1604">
          <cell r="A1604" t="str">
            <v>Шламы нефти и нефтепродуктов (прочие отходы)</v>
          </cell>
        </row>
        <row r="1605">
          <cell r="A1605" t="str">
            <v>Шламы производства растительных и животных жиров</v>
          </cell>
        </row>
        <row r="1606">
          <cell r="A1606" t="str">
            <v>Прочие шламы производства растительных и животных жиров и масел</v>
          </cell>
        </row>
        <row r="1607">
          <cell r="A1607" t="str">
            <v>Шлам производства пищевых животных жиров</v>
          </cell>
        </row>
        <row r="1608">
          <cell r="A1608" t="str">
            <v>Шлам производства пищевых растительных масел</v>
          </cell>
        </row>
        <row r="1609">
          <cell r="A1609" t="str">
            <v>Шлам сепарации</v>
          </cell>
        </row>
        <row r="1610">
          <cell r="A1610" t="str">
            <v>Шламы химической обработки и травления металлов</v>
          </cell>
        </row>
        <row r="1611">
          <cell r="A1611" t="str">
            <v>Прочие шламы гидроксидов металлов</v>
          </cell>
        </row>
        <row r="1612">
          <cell r="A1612" t="str">
            <v>Прочие шламы осаждения и растворительных процессов с производственно-специфическими вредными примесями</v>
          </cell>
        </row>
        <row r="1613">
          <cell r="A1613" t="str">
            <v>Шлам анодный</v>
          </cell>
        </row>
        <row r="1614">
          <cell r="A1614" t="str">
            <v>Шлам воронения, закрепительных (закалочных) ванн, содержащих нитраты и нитриты</v>
          </cell>
        </row>
        <row r="1615">
          <cell r="A1615" t="str">
            <v>Шлам гидроксида свинца, никеля, кадмия</v>
          </cell>
        </row>
        <row r="1616">
          <cell r="A1616" t="str">
            <v>Шлам из цианидосодержащих закрепительных(закалочных) ванн</v>
          </cell>
        </row>
        <row r="1617">
          <cell r="A1617" t="str">
            <v>Шлам кислотного травления</v>
          </cell>
        </row>
        <row r="1618">
          <cell r="A1618" t="str">
            <v>Шлам фосфатации</v>
          </cell>
        </row>
        <row r="1619">
          <cell r="A1619" t="str">
            <v>Шлам щелочного травления и обеззараживания</v>
          </cell>
        </row>
        <row r="1620">
          <cell r="A1620" t="str">
            <v>Шламы, содержащие нефть и нефтепродукты</v>
          </cell>
        </row>
        <row r="1621">
          <cell r="A1621" t="str">
            <v>Отходы очистки и промывки танков и бочек</v>
          </cell>
        </row>
        <row r="1622">
          <cell r="A1622" t="str">
            <v>Отходы эмульсий и эмульсионных смесей для механической обработки, содержащие масла или нефтепродукты</v>
          </cell>
        </row>
        <row r="1623">
          <cell r="A1623" t="str">
            <v>Прочие шламы, содержащие нефть и нефтепродукты</v>
          </cell>
        </row>
        <row r="1624">
          <cell r="A1624" t="str">
            <v>Шлам масляный закалочных ванн и ванн отстоя СОЖ</v>
          </cell>
        </row>
        <row r="1625">
          <cell r="A1625" t="str">
            <v>Шлам нефтеуловителей (бензиноуловителей)</v>
          </cell>
        </row>
        <row r="1626">
          <cell r="A1626" t="str">
            <v>Шлам нефтеуловителей ливневых и промышленных стоков</v>
          </cell>
        </row>
        <row r="1627">
          <cell r="A1627" t="str">
            <v>Шлам нефтяных парафинов</v>
          </cell>
        </row>
        <row r="1628">
          <cell r="A1628" t="str">
            <v>Шлам электроисковых устройств (содержащий нефть, керосин и графит)</v>
          </cell>
        </row>
        <row r="1629">
          <cell r="A1629" t="str">
            <v>Эмульсии и эмульсионные смеси для шлифовки металлов отработанные, содержащие масла или нефтепродукты в количестве 15 % и более</v>
          </cell>
        </row>
        <row r="1630">
          <cell r="A1630" t="str">
            <v>Эмульсии и эмульсионные смеси для шлифовки металлов отработанные, содержащие масла или нефтепродукты в количестве менее 15 %</v>
          </cell>
        </row>
        <row r="1631">
          <cell r="A1631" t="str">
            <v>Шламы, содержащие растворители, краски, лаки, клеи, мастики и смолы</v>
          </cell>
        </row>
        <row r="1632">
          <cell r="A1632" t="str">
            <v>Остатки ацетона, потерявшего потребительские свойства</v>
          </cell>
        </row>
        <row r="1633">
          <cell r="A1633" t="str">
            <v>Остатки бензола, потерявшего потребительские свойства</v>
          </cell>
        </row>
        <row r="1634">
          <cell r="A1634" t="str">
            <v>Остатки диэтилового эфира, потерявшего потребительские свойства</v>
          </cell>
        </row>
        <row r="1635">
          <cell r="A1635" t="str">
            <v>Остатки крезола, потерявшего потребительские свойства</v>
          </cell>
        </row>
        <row r="1636">
          <cell r="A1636" t="str">
            <v>Остатки ксилола, потерявшего потребительские свойства</v>
          </cell>
        </row>
        <row r="1637">
          <cell r="A1637" t="str">
            <v>Остатки пиридина, потерявшего потребительские свойства</v>
          </cell>
        </row>
        <row r="1638">
          <cell r="A1638" t="str">
            <v>Остатки сероуглерода, потерявшего потребительские свойства</v>
          </cell>
        </row>
        <row r="1639">
          <cell r="A1639" t="str">
            <v>Остатки толуола, потерявшего потребительские свойства</v>
          </cell>
        </row>
        <row r="1640">
          <cell r="A1640" t="str">
            <v>Остатки этилацетата, потерявшего потребительские свойства</v>
          </cell>
        </row>
        <row r="1641">
          <cell r="A1641" t="str">
            <v>Остатки этиленгликоля, потерявшего потребительские свойства</v>
          </cell>
        </row>
        <row r="1642">
          <cell r="A1642" t="str">
            <v>Отходы ацетона</v>
          </cell>
        </row>
        <row r="1643">
          <cell r="A1643" t="str">
            <v>Отходы бензола</v>
          </cell>
        </row>
        <row r="1644">
          <cell r="A1644" t="str">
            <v>Отходы крезола</v>
          </cell>
        </row>
        <row r="1645">
          <cell r="A1645" t="str">
            <v>Отходы ксилола</v>
          </cell>
        </row>
        <row r="1646">
          <cell r="A1646" t="str">
            <v>Отходы пиридина</v>
          </cell>
        </row>
        <row r="1647">
          <cell r="A1647" t="str">
            <v>Отходы сероуглерода</v>
          </cell>
        </row>
        <row r="1648">
          <cell r="A1648" t="str">
            <v>Отходы толуола</v>
          </cell>
        </row>
        <row r="1649">
          <cell r="A1649" t="str">
            <v>Отходы этилацетата</v>
          </cell>
        </row>
        <row r="1650">
          <cell r="A1650" t="str">
            <v>Отходы этиленгликоля</v>
          </cell>
        </row>
        <row r="1651">
          <cell r="A1651" t="str">
            <v>Отходы эфира диэтилового</v>
          </cell>
        </row>
        <row r="1652">
          <cell r="A1652" t="str">
            <v>Прочие шламы, содержащие растворители, водные смеси</v>
          </cell>
        </row>
        <row r="1653">
          <cell r="A1653" t="str">
            <v>Шлам, содержащий галогенированные растворители</v>
          </cell>
        </row>
        <row r="1654">
          <cell r="A1654" t="str">
            <v>Шлам, содержащий негалогенированные растворители</v>
          </cell>
        </row>
        <row r="1655">
          <cell r="A1655" t="str">
            <v>Эмульсии и смеси, содержащие растительные и животные жировые продукты</v>
          </cell>
        </row>
        <row r="1656">
          <cell r="A1656" t="str">
            <v>Жиромасса из жироуловителеи</v>
          </cell>
        </row>
        <row r="1657">
          <cell r="A1657" t="str">
            <v>Масляные эмульсии от мойки оборудования производства животных жиров</v>
          </cell>
        </row>
        <row r="1658">
          <cell r="A1658" t="str">
            <v>Масляные эмульсии от мойки оборудования производства растительных масел</v>
          </cell>
        </row>
        <row r="1659">
          <cell r="A1659" t="str">
            <v>Отходы из жироотделителей, содержащие животные жировые продукты</v>
          </cell>
        </row>
        <row r="1660">
          <cell r="A1660" t="str">
            <v>Отходы из жироотделителей, содержащие растительные жировые продукты</v>
          </cell>
        </row>
        <row r="1661">
          <cell r="A1661" t="str">
            <v>Отходы эмульсий масляных, жировых и смазочных из животного сырья</v>
          </cell>
        </row>
        <row r="1662">
          <cell r="A1662" t="str">
            <v>Отходы эмульсий масляных, жировых и смазочных из растительного сырья</v>
          </cell>
        </row>
        <row r="1663">
          <cell r="A1663" t="str">
            <v>Прочие эмульсии и смеси, содержащие растительные и животные жировые продукты</v>
          </cell>
        </row>
        <row r="1664">
          <cell r="A1664" t="str">
            <v>Содержимое жироотделителей</v>
          </cell>
        </row>
        <row r="1665">
          <cell r="A1665" t="str">
            <v>Эмульсии масляные, жировые и смазочные включая СОЖ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2006 (ТК ГН)"/>
      <sheetName val="Списки"/>
      <sheetName val="сводные данные по фот"/>
    </sheetNames>
    <sheetDataSet>
      <sheetData sheetId="0" refreshError="1"/>
      <sheetData sheetId="1">
        <row r="3">
          <cell r="A3" t="str">
            <v>Гкал</v>
          </cell>
          <cell r="B3" t="str">
            <v>норматив</v>
          </cell>
        </row>
        <row r="4">
          <cell r="A4" t="str">
            <v>кв.м</v>
          </cell>
          <cell r="B4" t="str">
            <v>план</v>
          </cell>
        </row>
        <row r="5">
          <cell r="A5" t="str">
            <v>кв.м.пок.зд</v>
          </cell>
          <cell r="B5" t="str">
            <v>индексация</v>
          </cell>
        </row>
        <row r="6">
          <cell r="A6" t="str">
            <v>кВт</v>
          </cell>
          <cell r="B6" t="str">
            <v>формула</v>
          </cell>
        </row>
        <row r="7">
          <cell r="A7" t="str">
            <v>кВт.ч</v>
          </cell>
          <cell r="B7" t="str">
            <v>другое</v>
          </cell>
        </row>
        <row r="8">
          <cell r="A8" t="str">
            <v>кг.</v>
          </cell>
        </row>
        <row r="9">
          <cell r="A9" t="str">
            <v>компл.</v>
          </cell>
        </row>
        <row r="10">
          <cell r="A10" t="str">
            <v>куб.м</v>
          </cell>
        </row>
        <row r="11">
          <cell r="A11" t="str">
            <v>м.</v>
          </cell>
        </row>
        <row r="12">
          <cell r="A12" t="str">
            <v>млн.кВт.ч</v>
          </cell>
        </row>
        <row r="13">
          <cell r="A13" t="str">
            <v>млн.тонн</v>
          </cell>
        </row>
        <row r="14">
          <cell r="A14" t="str">
            <v>млн.усл.плиток</v>
          </cell>
        </row>
        <row r="15">
          <cell r="A15" t="str">
            <v>пара</v>
          </cell>
        </row>
        <row r="16">
          <cell r="A16" t="str">
            <v>пог.м</v>
          </cell>
        </row>
        <row r="17">
          <cell r="A17" t="str">
            <v>позиций</v>
          </cell>
        </row>
        <row r="18">
          <cell r="A18" t="str">
            <v>секций</v>
          </cell>
        </row>
        <row r="19">
          <cell r="A19" t="str">
            <v>тонн</v>
          </cell>
        </row>
        <row r="20">
          <cell r="A20" t="str">
            <v>тонн проката</v>
          </cell>
        </row>
        <row r="21">
          <cell r="A21" t="str">
            <v>тыс.Гкал</v>
          </cell>
        </row>
        <row r="22">
          <cell r="A22" t="str">
            <v>тыс.дал</v>
          </cell>
        </row>
        <row r="23">
          <cell r="A23" t="str">
            <v>тыс.кв.м</v>
          </cell>
        </row>
        <row r="24">
          <cell r="A24" t="str">
            <v>тыс.кв.м.пок.зд</v>
          </cell>
        </row>
        <row r="25">
          <cell r="A25" t="str">
            <v>тыс.кВт</v>
          </cell>
        </row>
        <row r="26">
          <cell r="A26" t="str">
            <v>тыс.куб.м</v>
          </cell>
        </row>
        <row r="27">
          <cell r="A27" t="str">
            <v>тыс.м</v>
          </cell>
        </row>
        <row r="28">
          <cell r="A28" t="str">
            <v>тыс.пар</v>
          </cell>
        </row>
        <row r="29">
          <cell r="A29" t="str">
            <v>тыс.пог.м</v>
          </cell>
        </row>
        <row r="30">
          <cell r="A30" t="str">
            <v>тыс.тонн</v>
          </cell>
        </row>
        <row r="31">
          <cell r="A31" t="str">
            <v>тыс.усл.банок</v>
          </cell>
        </row>
        <row r="32">
          <cell r="A32" t="str">
            <v>тыс.усл.кв.м</v>
          </cell>
        </row>
        <row r="33">
          <cell r="A33" t="str">
            <v>тыс.усл.куб.м</v>
          </cell>
        </row>
        <row r="34">
          <cell r="A34" t="str">
            <v>тыс.усл.ящиков</v>
          </cell>
        </row>
        <row r="35">
          <cell r="A35" t="str">
            <v>тыс.шт</v>
          </cell>
        </row>
        <row r="36">
          <cell r="A36" t="str">
            <v>тыс.шт.ус.к-ча</v>
          </cell>
        </row>
        <row r="37">
          <cell r="A37" t="str">
            <v>усл.банка</v>
          </cell>
        </row>
        <row r="38">
          <cell r="A38" t="str">
            <v>усл.кв.м</v>
          </cell>
        </row>
        <row r="39">
          <cell r="A39" t="str">
            <v>усл.куб.м</v>
          </cell>
        </row>
        <row r="40">
          <cell r="A40" t="str">
            <v>усл.плитка</v>
          </cell>
        </row>
        <row r="41">
          <cell r="A41" t="str">
            <v>усл.ящик</v>
          </cell>
        </row>
        <row r="42">
          <cell r="A42" t="str">
            <v>шт.ус.к-ч</v>
          </cell>
        </row>
        <row r="43">
          <cell r="A43" t="str">
            <v>штук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2006 (ТК ГН)"/>
      <sheetName val="Списки"/>
    </sheetNames>
    <sheetDataSet>
      <sheetData sheetId="0" refreshError="1"/>
      <sheetData sheetId="1">
        <row r="3">
          <cell r="A3" t="str">
            <v>Гкал</v>
          </cell>
        </row>
        <row r="4">
          <cell r="A4" t="str">
            <v>кв.м</v>
          </cell>
        </row>
        <row r="5">
          <cell r="A5" t="str">
            <v>кв.м.пок.зд</v>
          </cell>
        </row>
        <row r="6">
          <cell r="A6" t="str">
            <v>кВт</v>
          </cell>
        </row>
        <row r="7">
          <cell r="A7" t="str">
            <v>кВт.ч</v>
          </cell>
        </row>
        <row r="8">
          <cell r="A8" t="str">
            <v>кг.</v>
          </cell>
        </row>
        <row r="9">
          <cell r="A9" t="str">
            <v>компл.</v>
          </cell>
        </row>
        <row r="10">
          <cell r="A10" t="str">
            <v>куб.м</v>
          </cell>
        </row>
        <row r="11">
          <cell r="A11" t="str">
            <v>м.</v>
          </cell>
        </row>
        <row r="12">
          <cell r="A12" t="str">
            <v>млн.кВт.ч</v>
          </cell>
        </row>
        <row r="13">
          <cell r="A13" t="str">
            <v>млн.тонн</v>
          </cell>
        </row>
        <row r="14">
          <cell r="A14" t="str">
            <v>млн.усл.плиток</v>
          </cell>
        </row>
        <row r="15">
          <cell r="A15" t="str">
            <v>пара</v>
          </cell>
        </row>
        <row r="16">
          <cell r="A16" t="str">
            <v>пог.м</v>
          </cell>
        </row>
        <row r="17">
          <cell r="A17" t="str">
            <v>позиций</v>
          </cell>
        </row>
        <row r="18">
          <cell r="A18" t="str">
            <v>секций</v>
          </cell>
        </row>
        <row r="19">
          <cell r="A19" t="str">
            <v>тонн</v>
          </cell>
        </row>
        <row r="20">
          <cell r="A20" t="str">
            <v>тонн проката</v>
          </cell>
        </row>
        <row r="21">
          <cell r="A21" t="str">
            <v>тыс.Гкал</v>
          </cell>
        </row>
        <row r="22">
          <cell r="A22" t="str">
            <v>тыс.дал</v>
          </cell>
        </row>
        <row r="23">
          <cell r="A23" t="str">
            <v>тыс.кв.м</v>
          </cell>
        </row>
        <row r="24">
          <cell r="A24" t="str">
            <v>тыс.кв.м.пок.зд</v>
          </cell>
        </row>
        <row r="25">
          <cell r="A25" t="str">
            <v>тыс.кВт</v>
          </cell>
        </row>
        <row r="26">
          <cell r="A26" t="str">
            <v>тыс.куб.м</v>
          </cell>
        </row>
        <row r="27">
          <cell r="A27" t="str">
            <v>тыс.м</v>
          </cell>
        </row>
        <row r="28">
          <cell r="A28" t="str">
            <v>тыс.пар</v>
          </cell>
        </row>
        <row r="29">
          <cell r="A29" t="str">
            <v>тыс.пог.м</v>
          </cell>
        </row>
        <row r="30">
          <cell r="A30" t="str">
            <v>тыс.тонн</v>
          </cell>
        </row>
        <row r="31">
          <cell r="A31" t="str">
            <v>тыс.усл.банок</v>
          </cell>
        </row>
        <row r="32">
          <cell r="A32" t="str">
            <v>тыс.усл.кв.м</v>
          </cell>
        </row>
        <row r="33">
          <cell r="A33" t="str">
            <v>тыс.усл.куб.м</v>
          </cell>
        </row>
        <row r="34">
          <cell r="A34" t="str">
            <v>тыс.усл.ящиков</v>
          </cell>
        </row>
        <row r="35">
          <cell r="A35" t="str">
            <v>тыс.шт</v>
          </cell>
        </row>
        <row r="36">
          <cell r="A36" t="str">
            <v>тыс.шт.ус.к-ча</v>
          </cell>
        </row>
        <row r="37">
          <cell r="A37" t="str">
            <v>усл.банка</v>
          </cell>
        </row>
        <row r="38">
          <cell r="A38" t="str">
            <v>усл.кв.м</v>
          </cell>
        </row>
        <row r="39">
          <cell r="A39" t="str">
            <v>усл.куб.м</v>
          </cell>
        </row>
        <row r="40">
          <cell r="A40" t="str">
            <v>усл.плитка</v>
          </cell>
        </row>
        <row r="41">
          <cell r="A41" t="str">
            <v>усл.ящик</v>
          </cell>
        </row>
        <row r="42">
          <cell r="A42" t="str">
            <v>шт.ус.к-ч</v>
          </cell>
        </row>
        <row r="43">
          <cell r="A43" t="str">
            <v>штук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view="pageBreakPreview" zoomScale="85" zoomScaleNormal="100" zoomScaleSheetLayoutView="85" zoomScalePageLayoutView="85" workbookViewId="0">
      <selection activeCell="F48" sqref="F48"/>
    </sheetView>
  </sheetViews>
  <sheetFormatPr defaultRowHeight="15.75" x14ac:dyDescent="0.25"/>
  <cols>
    <col min="1" max="4" width="8.5703125" style="41" customWidth="1"/>
    <col min="5" max="5" width="13" style="41" customWidth="1"/>
    <col min="6" max="6" width="14.140625" style="41" customWidth="1"/>
    <col min="7" max="7" width="9.140625" style="41"/>
    <col min="8" max="8" width="14.7109375" style="41" customWidth="1"/>
    <col min="9" max="9" width="12" style="41" customWidth="1"/>
    <col min="10" max="10" width="29" style="41" customWidth="1"/>
    <col min="11" max="11" width="22.140625" style="41" customWidth="1"/>
    <col min="12" max="21" width="0" style="41" hidden="1" customWidth="1"/>
    <col min="22" max="260" width="9.140625" style="41"/>
    <col min="261" max="261" width="13" style="41" customWidth="1"/>
    <col min="262" max="262" width="14.140625" style="41" customWidth="1"/>
    <col min="263" max="263" width="9.140625" style="41"/>
    <col min="264" max="264" width="14.7109375" style="41" customWidth="1"/>
    <col min="265" max="265" width="12" style="41" customWidth="1"/>
    <col min="266" max="266" width="16.28515625" style="41" customWidth="1"/>
    <col min="267" max="267" width="23.140625" style="41" customWidth="1"/>
    <col min="268" max="516" width="9.140625" style="41"/>
    <col min="517" max="517" width="13" style="41" customWidth="1"/>
    <col min="518" max="518" width="14.140625" style="41" customWidth="1"/>
    <col min="519" max="519" width="9.140625" style="41"/>
    <col min="520" max="520" width="14.7109375" style="41" customWidth="1"/>
    <col min="521" max="521" width="12" style="41" customWidth="1"/>
    <col min="522" max="522" width="16.28515625" style="41" customWidth="1"/>
    <col min="523" max="523" width="23.140625" style="41" customWidth="1"/>
    <col min="524" max="772" width="9.140625" style="41"/>
    <col min="773" max="773" width="13" style="41" customWidth="1"/>
    <col min="774" max="774" width="14.140625" style="41" customWidth="1"/>
    <col min="775" max="775" width="9.140625" style="41"/>
    <col min="776" max="776" width="14.7109375" style="41" customWidth="1"/>
    <col min="777" max="777" width="12" style="41" customWidth="1"/>
    <col min="778" max="778" width="16.28515625" style="41" customWidth="1"/>
    <col min="779" max="779" width="23.140625" style="41" customWidth="1"/>
    <col min="780" max="1028" width="9.140625" style="41"/>
    <col min="1029" max="1029" width="13" style="41" customWidth="1"/>
    <col min="1030" max="1030" width="14.140625" style="41" customWidth="1"/>
    <col min="1031" max="1031" width="9.140625" style="41"/>
    <col min="1032" max="1032" width="14.7109375" style="41" customWidth="1"/>
    <col min="1033" max="1033" width="12" style="41" customWidth="1"/>
    <col min="1034" max="1034" width="16.28515625" style="41" customWidth="1"/>
    <col min="1035" max="1035" width="23.140625" style="41" customWidth="1"/>
    <col min="1036" max="1284" width="9.140625" style="41"/>
    <col min="1285" max="1285" width="13" style="41" customWidth="1"/>
    <col min="1286" max="1286" width="14.140625" style="41" customWidth="1"/>
    <col min="1287" max="1287" width="9.140625" style="41"/>
    <col min="1288" max="1288" width="14.7109375" style="41" customWidth="1"/>
    <col min="1289" max="1289" width="12" style="41" customWidth="1"/>
    <col min="1290" max="1290" width="16.28515625" style="41" customWidth="1"/>
    <col min="1291" max="1291" width="23.140625" style="41" customWidth="1"/>
    <col min="1292" max="1540" width="9.140625" style="41"/>
    <col min="1541" max="1541" width="13" style="41" customWidth="1"/>
    <col min="1542" max="1542" width="14.140625" style="41" customWidth="1"/>
    <col min="1543" max="1543" width="9.140625" style="41"/>
    <col min="1544" max="1544" width="14.7109375" style="41" customWidth="1"/>
    <col min="1545" max="1545" width="12" style="41" customWidth="1"/>
    <col min="1546" max="1546" width="16.28515625" style="41" customWidth="1"/>
    <col min="1547" max="1547" width="23.140625" style="41" customWidth="1"/>
    <col min="1548" max="1796" width="9.140625" style="41"/>
    <col min="1797" max="1797" width="13" style="41" customWidth="1"/>
    <col min="1798" max="1798" width="14.140625" style="41" customWidth="1"/>
    <col min="1799" max="1799" width="9.140625" style="41"/>
    <col min="1800" max="1800" width="14.7109375" style="41" customWidth="1"/>
    <col min="1801" max="1801" width="12" style="41" customWidth="1"/>
    <col min="1802" max="1802" width="16.28515625" style="41" customWidth="1"/>
    <col min="1803" max="1803" width="23.140625" style="41" customWidth="1"/>
    <col min="1804" max="2052" width="9.140625" style="41"/>
    <col min="2053" max="2053" width="13" style="41" customWidth="1"/>
    <col min="2054" max="2054" width="14.140625" style="41" customWidth="1"/>
    <col min="2055" max="2055" width="9.140625" style="41"/>
    <col min="2056" max="2056" width="14.7109375" style="41" customWidth="1"/>
    <col min="2057" max="2057" width="12" style="41" customWidth="1"/>
    <col min="2058" max="2058" width="16.28515625" style="41" customWidth="1"/>
    <col min="2059" max="2059" width="23.140625" style="41" customWidth="1"/>
    <col min="2060" max="2308" width="9.140625" style="41"/>
    <col min="2309" max="2309" width="13" style="41" customWidth="1"/>
    <col min="2310" max="2310" width="14.140625" style="41" customWidth="1"/>
    <col min="2311" max="2311" width="9.140625" style="41"/>
    <col min="2312" max="2312" width="14.7109375" style="41" customWidth="1"/>
    <col min="2313" max="2313" width="12" style="41" customWidth="1"/>
    <col min="2314" max="2314" width="16.28515625" style="41" customWidth="1"/>
    <col min="2315" max="2315" width="23.140625" style="41" customWidth="1"/>
    <col min="2316" max="2564" width="9.140625" style="41"/>
    <col min="2565" max="2565" width="13" style="41" customWidth="1"/>
    <col min="2566" max="2566" width="14.140625" style="41" customWidth="1"/>
    <col min="2567" max="2567" width="9.140625" style="41"/>
    <col min="2568" max="2568" width="14.7109375" style="41" customWidth="1"/>
    <col min="2569" max="2569" width="12" style="41" customWidth="1"/>
    <col min="2570" max="2570" width="16.28515625" style="41" customWidth="1"/>
    <col min="2571" max="2571" width="23.140625" style="41" customWidth="1"/>
    <col min="2572" max="2820" width="9.140625" style="41"/>
    <col min="2821" max="2821" width="13" style="41" customWidth="1"/>
    <col min="2822" max="2822" width="14.140625" style="41" customWidth="1"/>
    <col min="2823" max="2823" width="9.140625" style="41"/>
    <col min="2824" max="2824" width="14.7109375" style="41" customWidth="1"/>
    <col min="2825" max="2825" width="12" style="41" customWidth="1"/>
    <col min="2826" max="2826" width="16.28515625" style="41" customWidth="1"/>
    <col min="2827" max="2827" width="23.140625" style="41" customWidth="1"/>
    <col min="2828" max="3076" width="9.140625" style="41"/>
    <col min="3077" max="3077" width="13" style="41" customWidth="1"/>
    <col min="3078" max="3078" width="14.140625" style="41" customWidth="1"/>
    <col min="3079" max="3079" width="9.140625" style="41"/>
    <col min="3080" max="3080" width="14.7109375" style="41" customWidth="1"/>
    <col min="3081" max="3081" width="12" style="41" customWidth="1"/>
    <col min="3082" max="3082" width="16.28515625" style="41" customWidth="1"/>
    <col min="3083" max="3083" width="23.140625" style="41" customWidth="1"/>
    <col min="3084" max="3332" width="9.140625" style="41"/>
    <col min="3333" max="3333" width="13" style="41" customWidth="1"/>
    <col min="3334" max="3334" width="14.140625" style="41" customWidth="1"/>
    <col min="3335" max="3335" width="9.140625" style="41"/>
    <col min="3336" max="3336" width="14.7109375" style="41" customWidth="1"/>
    <col min="3337" max="3337" width="12" style="41" customWidth="1"/>
    <col min="3338" max="3338" width="16.28515625" style="41" customWidth="1"/>
    <col min="3339" max="3339" width="23.140625" style="41" customWidth="1"/>
    <col min="3340" max="3588" width="9.140625" style="41"/>
    <col min="3589" max="3589" width="13" style="41" customWidth="1"/>
    <col min="3590" max="3590" width="14.140625" style="41" customWidth="1"/>
    <col min="3591" max="3591" width="9.140625" style="41"/>
    <col min="3592" max="3592" width="14.7109375" style="41" customWidth="1"/>
    <col min="3593" max="3593" width="12" style="41" customWidth="1"/>
    <col min="3594" max="3594" width="16.28515625" style="41" customWidth="1"/>
    <col min="3595" max="3595" width="23.140625" style="41" customWidth="1"/>
    <col min="3596" max="3844" width="9.140625" style="41"/>
    <col min="3845" max="3845" width="13" style="41" customWidth="1"/>
    <col min="3846" max="3846" width="14.140625" style="41" customWidth="1"/>
    <col min="3847" max="3847" width="9.140625" style="41"/>
    <col min="3848" max="3848" width="14.7109375" style="41" customWidth="1"/>
    <col min="3849" max="3849" width="12" style="41" customWidth="1"/>
    <col min="3850" max="3850" width="16.28515625" style="41" customWidth="1"/>
    <col min="3851" max="3851" width="23.140625" style="41" customWidth="1"/>
    <col min="3852" max="4100" width="9.140625" style="41"/>
    <col min="4101" max="4101" width="13" style="41" customWidth="1"/>
    <col min="4102" max="4102" width="14.140625" style="41" customWidth="1"/>
    <col min="4103" max="4103" width="9.140625" style="41"/>
    <col min="4104" max="4104" width="14.7109375" style="41" customWidth="1"/>
    <col min="4105" max="4105" width="12" style="41" customWidth="1"/>
    <col min="4106" max="4106" width="16.28515625" style="41" customWidth="1"/>
    <col min="4107" max="4107" width="23.140625" style="41" customWidth="1"/>
    <col min="4108" max="4356" width="9.140625" style="41"/>
    <col min="4357" max="4357" width="13" style="41" customWidth="1"/>
    <col min="4358" max="4358" width="14.140625" style="41" customWidth="1"/>
    <col min="4359" max="4359" width="9.140625" style="41"/>
    <col min="4360" max="4360" width="14.7109375" style="41" customWidth="1"/>
    <col min="4361" max="4361" width="12" style="41" customWidth="1"/>
    <col min="4362" max="4362" width="16.28515625" style="41" customWidth="1"/>
    <col min="4363" max="4363" width="23.140625" style="41" customWidth="1"/>
    <col min="4364" max="4612" width="9.140625" style="41"/>
    <col min="4613" max="4613" width="13" style="41" customWidth="1"/>
    <col min="4614" max="4614" width="14.140625" style="41" customWidth="1"/>
    <col min="4615" max="4615" width="9.140625" style="41"/>
    <col min="4616" max="4616" width="14.7109375" style="41" customWidth="1"/>
    <col min="4617" max="4617" width="12" style="41" customWidth="1"/>
    <col min="4618" max="4618" width="16.28515625" style="41" customWidth="1"/>
    <col min="4619" max="4619" width="23.140625" style="41" customWidth="1"/>
    <col min="4620" max="4868" width="9.140625" style="41"/>
    <col min="4869" max="4869" width="13" style="41" customWidth="1"/>
    <col min="4870" max="4870" width="14.140625" style="41" customWidth="1"/>
    <col min="4871" max="4871" width="9.140625" style="41"/>
    <col min="4872" max="4872" width="14.7109375" style="41" customWidth="1"/>
    <col min="4873" max="4873" width="12" style="41" customWidth="1"/>
    <col min="4874" max="4874" width="16.28515625" style="41" customWidth="1"/>
    <col min="4875" max="4875" width="23.140625" style="41" customWidth="1"/>
    <col min="4876" max="5124" width="9.140625" style="41"/>
    <col min="5125" max="5125" width="13" style="41" customWidth="1"/>
    <col min="5126" max="5126" width="14.140625" style="41" customWidth="1"/>
    <col min="5127" max="5127" width="9.140625" style="41"/>
    <col min="5128" max="5128" width="14.7109375" style="41" customWidth="1"/>
    <col min="5129" max="5129" width="12" style="41" customWidth="1"/>
    <col min="5130" max="5130" width="16.28515625" style="41" customWidth="1"/>
    <col min="5131" max="5131" width="23.140625" style="41" customWidth="1"/>
    <col min="5132" max="5380" width="9.140625" style="41"/>
    <col min="5381" max="5381" width="13" style="41" customWidth="1"/>
    <col min="5382" max="5382" width="14.140625" style="41" customWidth="1"/>
    <col min="5383" max="5383" width="9.140625" style="41"/>
    <col min="5384" max="5384" width="14.7109375" style="41" customWidth="1"/>
    <col min="5385" max="5385" width="12" style="41" customWidth="1"/>
    <col min="5386" max="5386" width="16.28515625" style="41" customWidth="1"/>
    <col min="5387" max="5387" width="23.140625" style="41" customWidth="1"/>
    <col min="5388" max="5636" width="9.140625" style="41"/>
    <col min="5637" max="5637" width="13" style="41" customWidth="1"/>
    <col min="5638" max="5638" width="14.140625" style="41" customWidth="1"/>
    <col min="5639" max="5639" width="9.140625" style="41"/>
    <col min="5640" max="5640" width="14.7109375" style="41" customWidth="1"/>
    <col min="5641" max="5641" width="12" style="41" customWidth="1"/>
    <col min="5642" max="5642" width="16.28515625" style="41" customWidth="1"/>
    <col min="5643" max="5643" width="23.140625" style="41" customWidth="1"/>
    <col min="5644" max="5892" width="9.140625" style="41"/>
    <col min="5893" max="5893" width="13" style="41" customWidth="1"/>
    <col min="5894" max="5894" width="14.140625" style="41" customWidth="1"/>
    <col min="5895" max="5895" width="9.140625" style="41"/>
    <col min="5896" max="5896" width="14.7109375" style="41" customWidth="1"/>
    <col min="5897" max="5897" width="12" style="41" customWidth="1"/>
    <col min="5898" max="5898" width="16.28515625" style="41" customWidth="1"/>
    <col min="5899" max="5899" width="23.140625" style="41" customWidth="1"/>
    <col min="5900" max="6148" width="9.140625" style="41"/>
    <col min="6149" max="6149" width="13" style="41" customWidth="1"/>
    <col min="6150" max="6150" width="14.140625" style="41" customWidth="1"/>
    <col min="6151" max="6151" width="9.140625" style="41"/>
    <col min="6152" max="6152" width="14.7109375" style="41" customWidth="1"/>
    <col min="6153" max="6153" width="12" style="41" customWidth="1"/>
    <col min="6154" max="6154" width="16.28515625" style="41" customWidth="1"/>
    <col min="6155" max="6155" width="23.140625" style="41" customWidth="1"/>
    <col min="6156" max="6404" width="9.140625" style="41"/>
    <col min="6405" max="6405" width="13" style="41" customWidth="1"/>
    <col min="6406" max="6406" width="14.140625" style="41" customWidth="1"/>
    <col min="6407" max="6407" width="9.140625" style="41"/>
    <col min="6408" max="6408" width="14.7109375" style="41" customWidth="1"/>
    <col min="6409" max="6409" width="12" style="41" customWidth="1"/>
    <col min="6410" max="6410" width="16.28515625" style="41" customWidth="1"/>
    <col min="6411" max="6411" width="23.140625" style="41" customWidth="1"/>
    <col min="6412" max="6660" width="9.140625" style="41"/>
    <col min="6661" max="6661" width="13" style="41" customWidth="1"/>
    <col min="6662" max="6662" width="14.140625" style="41" customWidth="1"/>
    <col min="6663" max="6663" width="9.140625" style="41"/>
    <col min="6664" max="6664" width="14.7109375" style="41" customWidth="1"/>
    <col min="6665" max="6665" width="12" style="41" customWidth="1"/>
    <col min="6666" max="6666" width="16.28515625" style="41" customWidth="1"/>
    <col min="6667" max="6667" width="23.140625" style="41" customWidth="1"/>
    <col min="6668" max="6916" width="9.140625" style="41"/>
    <col min="6917" max="6917" width="13" style="41" customWidth="1"/>
    <col min="6918" max="6918" width="14.140625" style="41" customWidth="1"/>
    <col min="6919" max="6919" width="9.140625" style="41"/>
    <col min="6920" max="6920" width="14.7109375" style="41" customWidth="1"/>
    <col min="6921" max="6921" width="12" style="41" customWidth="1"/>
    <col min="6922" max="6922" width="16.28515625" style="41" customWidth="1"/>
    <col min="6923" max="6923" width="23.140625" style="41" customWidth="1"/>
    <col min="6924" max="7172" width="9.140625" style="41"/>
    <col min="7173" max="7173" width="13" style="41" customWidth="1"/>
    <col min="7174" max="7174" width="14.140625" style="41" customWidth="1"/>
    <col min="7175" max="7175" width="9.140625" style="41"/>
    <col min="7176" max="7176" width="14.7109375" style="41" customWidth="1"/>
    <col min="7177" max="7177" width="12" style="41" customWidth="1"/>
    <col min="7178" max="7178" width="16.28515625" style="41" customWidth="1"/>
    <col min="7179" max="7179" width="23.140625" style="41" customWidth="1"/>
    <col min="7180" max="7428" width="9.140625" style="41"/>
    <col min="7429" max="7429" width="13" style="41" customWidth="1"/>
    <col min="7430" max="7430" width="14.140625" style="41" customWidth="1"/>
    <col min="7431" max="7431" width="9.140625" style="41"/>
    <col min="7432" max="7432" width="14.7109375" style="41" customWidth="1"/>
    <col min="7433" max="7433" width="12" style="41" customWidth="1"/>
    <col min="7434" max="7434" width="16.28515625" style="41" customWidth="1"/>
    <col min="7435" max="7435" width="23.140625" style="41" customWidth="1"/>
    <col min="7436" max="7684" width="9.140625" style="41"/>
    <col min="7685" max="7685" width="13" style="41" customWidth="1"/>
    <col min="7686" max="7686" width="14.140625" style="41" customWidth="1"/>
    <col min="7687" max="7687" width="9.140625" style="41"/>
    <col min="7688" max="7688" width="14.7109375" style="41" customWidth="1"/>
    <col min="7689" max="7689" width="12" style="41" customWidth="1"/>
    <col min="7690" max="7690" width="16.28515625" style="41" customWidth="1"/>
    <col min="7691" max="7691" width="23.140625" style="41" customWidth="1"/>
    <col min="7692" max="7940" width="9.140625" style="41"/>
    <col min="7941" max="7941" width="13" style="41" customWidth="1"/>
    <col min="7942" max="7942" width="14.140625" style="41" customWidth="1"/>
    <col min="7943" max="7943" width="9.140625" style="41"/>
    <col min="7944" max="7944" width="14.7109375" style="41" customWidth="1"/>
    <col min="7945" max="7945" width="12" style="41" customWidth="1"/>
    <col min="7946" max="7946" width="16.28515625" style="41" customWidth="1"/>
    <col min="7947" max="7947" width="23.140625" style="41" customWidth="1"/>
    <col min="7948" max="8196" width="9.140625" style="41"/>
    <col min="8197" max="8197" width="13" style="41" customWidth="1"/>
    <col min="8198" max="8198" width="14.140625" style="41" customWidth="1"/>
    <col min="8199" max="8199" width="9.140625" style="41"/>
    <col min="8200" max="8200" width="14.7109375" style="41" customWidth="1"/>
    <col min="8201" max="8201" width="12" style="41" customWidth="1"/>
    <col min="8202" max="8202" width="16.28515625" style="41" customWidth="1"/>
    <col min="8203" max="8203" width="23.140625" style="41" customWidth="1"/>
    <col min="8204" max="8452" width="9.140625" style="41"/>
    <col min="8453" max="8453" width="13" style="41" customWidth="1"/>
    <col min="8454" max="8454" width="14.140625" style="41" customWidth="1"/>
    <col min="8455" max="8455" width="9.140625" style="41"/>
    <col min="8456" max="8456" width="14.7109375" style="41" customWidth="1"/>
    <col min="8457" max="8457" width="12" style="41" customWidth="1"/>
    <col min="8458" max="8458" width="16.28515625" style="41" customWidth="1"/>
    <col min="8459" max="8459" width="23.140625" style="41" customWidth="1"/>
    <col min="8460" max="8708" width="9.140625" style="41"/>
    <col min="8709" max="8709" width="13" style="41" customWidth="1"/>
    <col min="8710" max="8710" width="14.140625" style="41" customWidth="1"/>
    <col min="8711" max="8711" width="9.140625" style="41"/>
    <col min="8712" max="8712" width="14.7109375" style="41" customWidth="1"/>
    <col min="8713" max="8713" width="12" style="41" customWidth="1"/>
    <col min="8714" max="8714" width="16.28515625" style="41" customWidth="1"/>
    <col min="8715" max="8715" width="23.140625" style="41" customWidth="1"/>
    <col min="8716" max="8964" width="9.140625" style="41"/>
    <col min="8965" max="8965" width="13" style="41" customWidth="1"/>
    <col min="8966" max="8966" width="14.140625" style="41" customWidth="1"/>
    <col min="8967" max="8967" width="9.140625" style="41"/>
    <col min="8968" max="8968" width="14.7109375" style="41" customWidth="1"/>
    <col min="8969" max="8969" width="12" style="41" customWidth="1"/>
    <col min="8970" max="8970" width="16.28515625" style="41" customWidth="1"/>
    <col min="8971" max="8971" width="23.140625" style="41" customWidth="1"/>
    <col min="8972" max="9220" width="9.140625" style="41"/>
    <col min="9221" max="9221" width="13" style="41" customWidth="1"/>
    <col min="9222" max="9222" width="14.140625" style="41" customWidth="1"/>
    <col min="9223" max="9223" width="9.140625" style="41"/>
    <col min="9224" max="9224" width="14.7109375" style="41" customWidth="1"/>
    <col min="9225" max="9225" width="12" style="41" customWidth="1"/>
    <col min="9226" max="9226" width="16.28515625" style="41" customWidth="1"/>
    <col min="9227" max="9227" width="23.140625" style="41" customWidth="1"/>
    <col min="9228" max="9476" width="9.140625" style="41"/>
    <col min="9477" max="9477" width="13" style="41" customWidth="1"/>
    <col min="9478" max="9478" width="14.140625" style="41" customWidth="1"/>
    <col min="9479" max="9479" width="9.140625" style="41"/>
    <col min="9480" max="9480" width="14.7109375" style="41" customWidth="1"/>
    <col min="9481" max="9481" width="12" style="41" customWidth="1"/>
    <col min="9482" max="9482" width="16.28515625" style="41" customWidth="1"/>
    <col min="9483" max="9483" width="23.140625" style="41" customWidth="1"/>
    <col min="9484" max="9732" width="9.140625" style="41"/>
    <col min="9733" max="9733" width="13" style="41" customWidth="1"/>
    <col min="9734" max="9734" width="14.140625" style="41" customWidth="1"/>
    <col min="9735" max="9735" width="9.140625" style="41"/>
    <col min="9736" max="9736" width="14.7109375" style="41" customWidth="1"/>
    <col min="9737" max="9737" width="12" style="41" customWidth="1"/>
    <col min="9738" max="9738" width="16.28515625" style="41" customWidth="1"/>
    <col min="9739" max="9739" width="23.140625" style="41" customWidth="1"/>
    <col min="9740" max="9988" width="9.140625" style="41"/>
    <col min="9989" max="9989" width="13" style="41" customWidth="1"/>
    <col min="9990" max="9990" width="14.140625" style="41" customWidth="1"/>
    <col min="9991" max="9991" width="9.140625" style="41"/>
    <col min="9992" max="9992" width="14.7109375" style="41" customWidth="1"/>
    <col min="9993" max="9993" width="12" style="41" customWidth="1"/>
    <col min="9994" max="9994" width="16.28515625" style="41" customWidth="1"/>
    <col min="9995" max="9995" width="23.140625" style="41" customWidth="1"/>
    <col min="9996" max="10244" width="9.140625" style="41"/>
    <col min="10245" max="10245" width="13" style="41" customWidth="1"/>
    <col min="10246" max="10246" width="14.140625" style="41" customWidth="1"/>
    <col min="10247" max="10247" width="9.140625" style="41"/>
    <col min="10248" max="10248" width="14.7109375" style="41" customWidth="1"/>
    <col min="10249" max="10249" width="12" style="41" customWidth="1"/>
    <col min="10250" max="10250" width="16.28515625" style="41" customWidth="1"/>
    <col min="10251" max="10251" width="23.140625" style="41" customWidth="1"/>
    <col min="10252" max="10500" width="9.140625" style="41"/>
    <col min="10501" max="10501" width="13" style="41" customWidth="1"/>
    <col min="10502" max="10502" width="14.140625" style="41" customWidth="1"/>
    <col min="10503" max="10503" width="9.140625" style="41"/>
    <col min="10504" max="10504" width="14.7109375" style="41" customWidth="1"/>
    <col min="10505" max="10505" width="12" style="41" customWidth="1"/>
    <col min="10506" max="10506" width="16.28515625" style="41" customWidth="1"/>
    <col min="10507" max="10507" width="23.140625" style="41" customWidth="1"/>
    <col min="10508" max="10756" width="9.140625" style="41"/>
    <col min="10757" max="10757" width="13" style="41" customWidth="1"/>
    <col min="10758" max="10758" width="14.140625" style="41" customWidth="1"/>
    <col min="10759" max="10759" width="9.140625" style="41"/>
    <col min="10760" max="10760" width="14.7109375" style="41" customWidth="1"/>
    <col min="10761" max="10761" width="12" style="41" customWidth="1"/>
    <col min="10762" max="10762" width="16.28515625" style="41" customWidth="1"/>
    <col min="10763" max="10763" width="23.140625" style="41" customWidth="1"/>
    <col min="10764" max="11012" width="9.140625" style="41"/>
    <col min="11013" max="11013" width="13" style="41" customWidth="1"/>
    <col min="11014" max="11014" width="14.140625" style="41" customWidth="1"/>
    <col min="11015" max="11015" width="9.140625" style="41"/>
    <col min="11016" max="11016" width="14.7109375" style="41" customWidth="1"/>
    <col min="11017" max="11017" width="12" style="41" customWidth="1"/>
    <col min="11018" max="11018" width="16.28515625" style="41" customWidth="1"/>
    <col min="11019" max="11019" width="23.140625" style="41" customWidth="1"/>
    <col min="11020" max="11268" width="9.140625" style="41"/>
    <col min="11269" max="11269" width="13" style="41" customWidth="1"/>
    <col min="11270" max="11270" width="14.140625" style="41" customWidth="1"/>
    <col min="11271" max="11271" width="9.140625" style="41"/>
    <col min="11272" max="11272" width="14.7109375" style="41" customWidth="1"/>
    <col min="11273" max="11273" width="12" style="41" customWidth="1"/>
    <col min="11274" max="11274" width="16.28515625" style="41" customWidth="1"/>
    <col min="11275" max="11275" width="23.140625" style="41" customWidth="1"/>
    <col min="11276" max="11524" width="9.140625" style="41"/>
    <col min="11525" max="11525" width="13" style="41" customWidth="1"/>
    <col min="11526" max="11526" width="14.140625" style="41" customWidth="1"/>
    <col min="11527" max="11527" width="9.140625" style="41"/>
    <col min="11528" max="11528" width="14.7109375" style="41" customWidth="1"/>
    <col min="11529" max="11529" width="12" style="41" customWidth="1"/>
    <col min="11530" max="11530" width="16.28515625" style="41" customWidth="1"/>
    <col min="11531" max="11531" width="23.140625" style="41" customWidth="1"/>
    <col min="11532" max="11780" width="9.140625" style="41"/>
    <col min="11781" max="11781" width="13" style="41" customWidth="1"/>
    <col min="11782" max="11782" width="14.140625" style="41" customWidth="1"/>
    <col min="11783" max="11783" width="9.140625" style="41"/>
    <col min="11784" max="11784" width="14.7109375" style="41" customWidth="1"/>
    <col min="11785" max="11785" width="12" style="41" customWidth="1"/>
    <col min="11786" max="11786" width="16.28515625" style="41" customWidth="1"/>
    <col min="11787" max="11787" width="23.140625" style="41" customWidth="1"/>
    <col min="11788" max="12036" width="9.140625" style="41"/>
    <col min="12037" max="12037" width="13" style="41" customWidth="1"/>
    <col min="12038" max="12038" width="14.140625" style="41" customWidth="1"/>
    <col min="12039" max="12039" width="9.140625" style="41"/>
    <col min="12040" max="12040" width="14.7109375" style="41" customWidth="1"/>
    <col min="12041" max="12041" width="12" style="41" customWidth="1"/>
    <col min="12042" max="12042" width="16.28515625" style="41" customWidth="1"/>
    <col min="12043" max="12043" width="23.140625" style="41" customWidth="1"/>
    <col min="12044" max="12292" width="9.140625" style="41"/>
    <col min="12293" max="12293" width="13" style="41" customWidth="1"/>
    <col min="12294" max="12294" width="14.140625" style="41" customWidth="1"/>
    <col min="12295" max="12295" width="9.140625" style="41"/>
    <col min="12296" max="12296" width="14.7109375" style="41" customWidth="1"/>
    <col min="12297" max="12297" width="12" style="41" customWidth="1"/>
    <col min="12298" max="12298" width="16.28515625" style="41" customWidth="1"/>
    <col min="12299" max="12299" width="23.140625" style="41" customWidth="1"/>
    <col min="12300" max="12548" width="9.140625" style="41"/>
    <col min="12549" max="12549" width="13" style="41" customWidth="1"/>
    <col min="12550" max="12550" width="14.140625" style="41" customWidth="1"/>
    <col min="12551" max="12551" width="9.140625" style="41"/>
    <col min="12552" max="12552" width="14.7109375" style="41" customWidth="1"/>
    <col min="12553" max="12553" width="12" style="41" customWidth="1"/>
    <col min="12554" max="12554" width="16.28515625" style="41" customWidth="1"/>
    <col min="12555" max="12555" width="23.140625" style="41" customWidth="1"/>
    <col min="12556" max="12804" width="9.140625" style="41"/>
    <col min="12805" max="12805" width="13" style="41" customWidth="1"/>
    <col min="12806" max="12806" width="14.140625" style="41" customWidth="1"/>
    <col min="12807" max="12807" width="9.140625" style="41"/>
    <col min="12808" max="12808" width="14.7109375" style="41" customWidth="1"/>
    <col min="12809" max="12809" width="12" style="41" customWidth="1"/>
    <col min="12810" max="12810" width="16.28515625" style="41" customWidth="1"/>
    <col min="12811" max="12811" width="23.140625" style="41" customWidth="1"/>
    <col min="12812" max="13060" width="9.140625" style="41"/>
    <col min="13061" max="13061" width="13" style="41" customWidth="1"/>
    <col min="13062" max="13062" width="14.140625" style="41" customWidth="1"/>
    <col min="13063" max="13063" width="9.140625" style="41"/>
    <col min="13064" max="13064" width="14.7109375" style="41" customWidth="1"/>
    <col min="13065" max="13065" width="12" style="41" customWidth="1"/>
    <col min="13066" max="13066" width="16.28515625" style="41" customWidth="1"/>
    <col min="13067" max="13067" width="23.140625" style="41" customWidth="1"/>
    <col min="13068" max="13316" width="9.140625" style="41"/>
    <col min="13317" max="13317" width="13" style="41" customWidth="1"/>
    <col min="13318" max="13318" width="14.140625" style="41" customWidth="1"/>
    <col min="13319" max="13319" width="9.140625" style="41"/>
    <col min="13320" max="13320" width="14.7109375" style="41" customWidth="1"/>
    <col min="13321" max="13321" width="12" style="41" customWidth="1"/>
    <col min="13322" max="13322" width="16.28515625" style="41" customWidth="1"/>
    <col min="13323" max="13323" width="23.140625" style="41" customWidth="1"/>
    <col min="13324" max="13572" width="9.140625" style="41"/>
    <col min="13573" max="13573" width="13" style="41" customWidth="1"/>
    <col min="13574" max="13574" width="14.140625" style="41" customWidth="1"/>
    <col min="13575" max="13575" width="9.140625" style="41"/>
    <col min="13576" max="13576" width="14.7109375" style="41" customWidth="1"/>
    <col min="13577" max="13577" width="12" style="41" customWidth="1"/>
    <col min="13578" max="13578" width="16.28515625" style="41" customWidth="1"/>
    <col min="13579" max="13579" width="23.140625" style="41" customWidth="1"/>
    <col min="13580" max="13828" width="9.140625" style="41"/>
    <col min="13829" max="13829" width="13" style="41" customWidth="1"/>
    <col min="13830" max="13830" width="14.140625" style="41" customWidth="1"/>
    <col min="13831" max="13831" width="9.140625" style="41"/>
    <col min="13832" max="13832" width="14.7109375" style="41" customWidth="1"/>
    <col min="13833" max="13833" width="12" style="41" customWidth="1"/>
    <col min="13834" max="13834" width="16.28515625" style="41" customWidth="1"/>
    <col min="13835" max="13835" width="23.140625" style="41" customWidth="1"/>
    <col min="13836" max="14084" width="9.140625" style="41"/>
    <col min="14085" max="14085" width="13" style="41" customWidth="1"/>
    <col min="14086" max="14086" width="14.140625" style="41" customWidth="1"/>
    <col min="14087" max="14087" width="9.140625" style="41"/>
    <col min="14088" max="14088" width="14.7109375" style="41" customWidth="1"/>
    <col min="14089" max="14089" width="12" style="41" customWidth="1"/>
    <col min="14090" max="14090" width="16.28515625" style="41" customWidth="1"/>
    <col min="14091" max="14091" width="23.140625" style="41" customWidth="1"/>
    <col min="14092" max="14340" width="9.140625" style="41"/>
    <col min="14341" max="14341" width="13" style="41" customWidth="1"/>
    <col min="14342" max="14342" width="14.140625" style="41" customWidth="1"/>
    <col min="14343" max="14343" width="9.140625" style="41"/>
    <col min="14344" max="14344" width="14.7109375" style="41" customWidth="1"/>
    <col min="14345" max="14345" width="12" style="41" customWidth="1"/>
    <col min="14346" max="14346" width="16.28515625" style="41" customWidth="1"/>
    <col min="14347" max="14347" width="23.140625" style="41" customWidth="1"/>
    <col min="14348" max="14596" width="9.140625" style="41"/>
    <col min="14597" max="14597" width="13" style="41" customWidth="1"/>
    <col min="14598" max="14598" width="14.140625" style="41" customWidth="1"/>
    <col min="14599" max="14599" width="9.140625" style="41"/>
    <col min="14600" max="14600" width="14.7109375" style="41" customWidth="1"/>
    <col min="14601" max="14601" width="12" style="41" customWidth="1"/>
    <col min="14602" max="14602" width="16.28515625" style="41" customWidth="1"/>
    <col min="14603" max="14603" width="23.140625" style="41" customWidth="1"/>
    <col min="14604" max="14852" width="9.140625" style="41"/>
    <col min="14853" max="14853" width="13" style="41" customWidth="1"/>
    <col min="14854" max="14854" width="14.140625" style="41" customWidth="1"/>
    <col min="14855" max="14855" width="9.140625" style="41"/>
    <col min="14856" max="14856" width="14.7109375" style="41" customWidth="1"/>
    <col min="14857" max="14857" width="12" style="41" customWidth="1"/>
    <col min="14858" max="14858" width="16.28515625" style="41" customWidth="1"/>
    <col min="14859" max="14859" width="23.140625" style="41" customWidth="1"/>
    <col min="14860" max="15108" width="9.140625" style="41"/>
    <col min="15109" max="15109" width="13" style="41" customWidth="1"/>
    <col min="15110" max="15110" width="14.140625" style="41" customWidth="1"/>
    <col min="15111" max="15111" width="9.140625" style="41"/>
    <col min="15112" max="15112" width="14.7109375" style="41" customWidth="1"/>
    <col min="15113" max="15113" width="12" style="41" customWidth="1"/>
    <col min="15114" max="15114" width="16.28515625" style="41" customWidth="1"/>
    <col min="15115" max="15115" width="23.140625" style="41" customWidth="1"/>
    <col min="15116" max="15364" width="9.140625" style="41"/>
    <col min="15365" max="15365" width="13" style="41" customWidth="1"/>
    <col min="15366" max="15366" width="14.140625" style="41" customWidth="1"/>
    <col min="15367" max="15367" width="9.140625" style="41"/>
    <col min="15368" max="15368" width="14.7109375" style="41" customWidth="1"/>
    <col min="15369" max="15369" width="12" style="41" customWidth="1"/>
    <col min="15370" max="15370" width="16.28515625" style="41" customWidth="1"/>
    <col min="15371" max="15371" width="23.140625" style="41" customWidth="1"/>
    <col min="15372" max="15620" width="9.140625" style="41"/>
    <col min="15621" max="15621" width="13" style="41" customWidth="1"/>
    <col min="15622" max="15622" width="14.140625" style="41" customWidth="1"/>
    <col min="15623" max="15623" width="9.140625" style="41"/>
    <col min="15624" max="15624" width="14.7109375" style="41" customWidth="1"/>
    <col min="15625" max="15625" width="12" style="41" customWidth="1"/>
    <col min="15626" max="15626" width="16.28515625" style="41" customWidth="1"/>
    <col min="15627" max="15627" width="23.140625" style="41" customWidth="1"/>
    <col min="15628" max="15876" width="9.140625" style="41"/>
    <col min="15877" max="15877" width="13" style="41" customWidth="1"/>
    <col min="15878" max="15878" width="14.140625" style="41" customWidth="1"/>
    <col min="15879" max="15879" width="9.140625" style="41"/>
    <col min="15880" max="15880" width="14.7109375" style="41" customWidth="1"/>
    <col min="15881" max="15881" width="12" style="41" customWidth="1"/>
    <col min="15882" max="15882" width="16.28515625" style="41" customWidth="1"/>
    <col min="15883" max="15883" width="23.140625" style="41" customWidth="1"/>
    <col min="15884" max="16132" width="9.140625" style="41"/>
    <col min="16133" max="16133" width="13" style="41" customWidth="1"/>
    <col min="16134" max="16134" width="14.140625" style="41" customWidth="1"/>
    <col min="16135" max="16135" width="9.140625" style="41"/>
    <col min="16136" max="16136" width="14.7109375" style="41" customWidth="1"/>
    <col min="16137" max="16137" width="12" style="41" customWidth="1"/>
    <col min="16138" max="16138" width="16.28515625" style="41" customWidth="1"/>
    <col min="16139" max="16139" width="23.140625" style="41" customWidth="1"/>
    <col min="16140" max="16384" width="9.140625" style="41"/>
  </cols>
  <sheetData>
    <row r="1" spans="1:21" x14ac:dyDescent="0.25">
      <c r="K1" s="64" t="s">
        <v>175</v>
      </c>
    </row>
    <row r="2" spans="1:21" x14ac:dyDescent="0.25">
      <c r="K2" s="64" t="s">
        <v>176</v>
      </c>
    </row>
    <row r="3" spans="1:21" x14ac:dyDescent="0.25">
      <c r="K3" s="64" t="s">
        <v>1355</v>
      </c>
    </row>
    <row r="4" spans="1:21" x14ac:dyDescent="0.25">
      <c r="K4" s="64" t="s">
        <v>177</v>
      </c>
    </row>
    <row r="5" spans="1:21" x14ac:dyDescent="0.25">
      <c r="K5" s="64" t="s">
        <v>220</v>
      </c>
    </row>
    <row r="6" spans="1:21" x14ac:dyDescent="0.25">
      <c r="K6" s="65" t="s">
        <v>178</v>
      </c>
    </row>
    <row r="8" spans="1:21" ht="15.75" customHeight="1" x14ac:dyDescent="0.25">
      <c r="K8" s="66" t="s">
        <v>179</v>
      </c>
    </row>
    <row r="9" spans="1:21" x14ac:dyDescent="0.25">
      <c r="K9" s="66" t="str">
        <f>U12</f>
        <v>Директор Департамента образования</v>
      </c>
      <c r="Q9" s="66"/>
      <c r="U9" s="66"/>
    </row>
    <row r="10" spans="1:21" x14ac:dyDescent="0.25">
      <c r="K10" s="66" t="s">
        <v>1356</v>
      </c>
      <c r="Q10" s="66"/>
      <c r="U10" s="66"/>
    </row>
    <row r="11" spans="1:21" x14ac:dyDescent="0.25">
      <c r="K11" s="66" t="str">
        <f>U14</f>
        <v>____________А.А. Дренин</v>
      </c>
      <c r="Q11" s="66"/>
      <c r="U11" s="66"/>
    </row>
    <row r="12" spans="1:21" x14ac:dyDescent="0.25">
      <c r="K12" s="64" t="s">
        <v>220</v>
      </c>
      <c r="Q12" s="64"/>
      <c r="U12" s="66" t="s">
        <v>180</v>
      </c>
    </row>
    <row r="13" spans="1:21" ht="12" customHeight="1" x14ac:dyDescent="0.25">
      <c r="U13" s="66" t="s">
        <v>181</v>
      </c>
    </row>
    <row r="14" spans="1:21" x14ac:dyDescent="0.25">
      <c r="A14" s="225" t="s">
        <v>183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U14" s="66" t="s">
        <v>182</v>
      </c>
    </row>
    <row r="15" spans="1:21" ht="19.5" customHeight="1" x14ac:dyDescent="0.25">
      <c r="A15" s="225" t="s">
        <v>1377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U15" s="64" t="s">
        <v>220</v>
      </c>
    </row>
    <row r="16" spans="1:21" ht="16.5" customHeight="1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8" t="s">
        <v>45</v>
      </c>
    </row>
    <row r="17" spans="1:21" ht="46.5" customHeight="1" x14ac:dyDescent="0.25">
      <c r="A17" s="226" t="s">
        <v>31</v>
      </c>
      <c r="B17" s="226"/>
      <c r="C17" s="226"/>
      <c r="D17" s="226"/>
      <c r="E17" s="227" t="s">
        <v>221</v>
      </c>
      <c r="F17" s="227"/>
      <c r="G17" s="227"/>
      <c r="H17" s="227"/>
      <c r="I17" s="227"/>
      <c r="J17" s="178" t="s">
        <v>64</v>
      </c>
      <c r="K17" s="69" t="s">
        <v>184</v>
      </c>
      <c r="U17" s="66" t="s">
        <v>185</v>
      </c>
    </row>
    <row r="18" spans="1:21" ht="15.75" customHeight="1" x14ac:dyDescent="0.25">
      <c r="A18" s="70"/>
      <c r="B18" s="70"/>
      <c r="C18" s="70"/>
      <c r="D18" s="70"/>
      <c r="E18" s="71"/>
      <c r="F18" s="71"/>
      <c r="G18" s="71"/>
      <c r="H18" s="224" t="s">
        <v>186</v>
      </c>
      <c r="I18" s="224"/>
      <c r="J18" s="224"/>
      <c r="K18" s="69" t="s">
        <v>1375</v>
      </c>
      <c r="U18" s="66" t="s">
        <v>181</v>
      </c>
    </row>
    <row r="19" spans="1:21" ht="15.75" customHeight="1" x14ac:dyDescent="0.25">
      <c r="A19" s="70"/>
      <c r="B19" s="70"/>
      <c r="C19" s="70"/>
      <c r="D19" s="70"/>
      <c r="E19" s="71"/>
      <c r="F19" s="71"/>
      <c r="G19" s="71"/>
      <c r="H19" s="224" t="s">
        <v>187</v>
      </c>
      <c r="I19" s="224"/>
      <c r="J19" s="224"/>
      <c r="K19" s="69" t="s">
        <v>1376</v>
      </c>
      <c r="U19" s="66" t="s">
        <v>188</v>
      </c>
    </row>
    <row r="20" spans="1:21" ht="17.25" customHeight="1" x14ac:dyDescent="0.25">
      <c r="H20" s="230" t="s">
        <v>46</v>
      </c>
      <c r="I20" s="230"/>
      <c r="J20" s="230"/>
      <c r="K20" s="72" t="s">
        <v>189</v>
      </c>
      <c r="U20" s="64" t="s">
        <v>220</v>
      </c>
    </row>
    <row r="21" spans="1:21" ht="15" customHeight="1" x14ac:dyDescent="0.25">
      <c r="A21" s="231" t="s">
        <v>190</v>
      </c>
      <c r="B21" s="231"/>
      <c r="C21" s="231"/>
      <c r="D21" s="231"/>
      <c r="E21" s="73" t="s">
        <v>191</v>
      </c>
      <c r="F21" s="74"/>
      <c r="G21" s="74"/>
      <c r="H21" s="74"/>
      <c r="I21" s="75"/>
      <c r="J21" s="75" t="s">
        <v>65</v>
      </c>
      <c r="K21" s="76" t="s">
        <v>192</v>
      </c>
      <c r="M21" s="41" t="s">
        <v>193</v>
      </c>
    </row>
    <row r="22" spans="1:21" ht="15" customHeight="1" x14ac:dyDescent="0.25">
      <c r="A22" s="231"/>
      <c r="B22" s="231"/>
      <c r="C22" s="231"/>
      <c r="D22" s="231"/>
      <c r="E22" s="73" t="s">
        <v>194</v>
      </c>
      <c r="F22" s="74"/>
      <c r="G22" s="74"/>
      <c r="H22" s="74"/>
      <c r="I22" s="75"/>
      <c r="J22" s="75"/>
      <c r="K22" s="76" t="s">
        <v>195</v>
      </c>
    </row>
    <row r="23" spans="1:21" ht="15" customHeight="1" x14ac:dyDescent="0.25">
      <c r="E23" s="73" t="s">
        <v>196</v>
      </c>
      <c r="F23" s="74"/>
      <c r="G23" s="74"/>
      <c r="H23" s="74"/>
      <c r="I23" s="75"/>
      <c r="J23" s="75"/>
      <c r="K23" s="76" t="s">
        <v>197</v>
      </c>
    </row>
    <row r="24" spans="1:21" x14ac:dyDescent="0.25">
      <c r="E24" s="73" t="s">
        <v>198</v>
      </c>
      <c r="F24" s="77"/>
      <c r="G24" s="77"/>
      <c r="H24" s="77"/>
      <c r="I24" s="75"/>
      <c r="J24" s="75"/>
      <c r="K24" s="68" t="s">
        <v>199</v>
      </c>
    </row>
    <row r="25" spans="1:21" x14ac:dyDescent="0.25">
      <c r="E25" s="78"/>
      <c r="F25" s="77"/>
      <c r="G25" s="77"/>
      <c r="H25" s="77"/>
      <c r="I25" s="75"/>
      <c r="J25" s="75"/>
      <c r="K25" s="68"/>
    </row>
    <row r="26" spans="1:21" ht="15.75" customHeight="1" x14ac:dyDescent="0.25">
      <c r="F26" s="232"/>
      <c r="G26" s="232"/>
      <c r="H26" s="232"/>
      <c r="I26" s="232"/>
      <c r="J26" s="232"/>
      <c r="K26" s="232"/>
    </row>
    <row r="27" spans="1:21" x14ac:dyDescent="0.25">
      <c r="F27" s="79"/>
      <c r="G27" s="79"/>
      <c r="H27" s="79"/>
      <c r="I27" s="79"/>
      <c r="J27" s="79"/>
      <c r="K27" s="79"/>
      <c r="L27" s="80"/>
    </row>
    <row r="28" spans="1:21" x14ac:dyDescent="0.25">
      <c r="F28" s="80"/>
      <c r="G28" s="80"/>
      <c r="H28" s="80"/>
      <c r="I28" s="80"/>
      <c r="J28" s="80"/>
      <c r="K28" s="80"/>
      <c r="L28" s="80"/>
    </row>
    <row r="29" spans="1:21" x14ac:dyDescent="0.25"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</row>
    <row r="30" spans="1:21" x14ac:dyDescent="0.25"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</row>
    <row r="31" spans="1:21" hidden="1" x14ac:dyDescent="0.25">
      <c r="A31" s="78" t="s">
        <v>200</v>
      </c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</row>
    <row r="32" spans="1:21" hidden="1" x14ac:dyDescent="0.25">
      <c r="A32" s="78" t="s">
        <v>201</v>
      </c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</row>
    <row r="33" spans="1:21" hidden="1" x14ac:dyDescent="0.25">
      <c r="A33" s="78" t="s">
        <v>202</v>
      </c>
      <c r="F33" s="82" t="s">
        <v>203</v>
      </c>
      <c r="G33" s="82"/>
      <c r="H33" s="82"/>
      <c r="I33" s="82"/>
      <c r="J33" s="82"/>
      <c r="K33" s="82"/>
      <c r="L33" s="82"/>
      <c r="M33" s="83"/>
      <c r="N33" s="82"/>
      <c r="O33" s="82"/>
      <c r="P33" s="82"/>
      <c r="Q33" s="82"/>
      <c r="R33" s="82"/>
      <c r="S33" s="82"/>
      <c r="T33" s="82"/>
      <c r="U33" s="82"/>
    </row>
    <row r="34" spans="1:21" hidden="1" x14ac:dyDescent="0.25">
      <c r="A34" s="78" t="s">
        <v>204</v>
      </c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</row>
    <row r="35" spans="1:21" hidden="1" x14ac:dyDescent="0.25">
      <c r="A35" s="78" t="s">
        <v>205</v>
      </c>
      <c r="F35" s="229" t="s">
        <v>203</v>
      </c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</row>
    <row r="36" spans="1:21" hidden="1" x14ac:dyDescent="0.25">
      <c r="A36" s="78" t="s">
        <v>206</v>
      </c>
    </row>
    <row r="37" spans="1:21" hidden="1" x14ac:dyDescent="0.25">
      <c r="A37" s="78" t="s">
        <v>207</v>
      </c>
    </row>
    <row r="38" spans="1:21" hidden="1" x14ac:dyDescent="0.25">
      <c r="A38" s="78" t="s">
        <v>208</v>
      </c>
    </row>
    <row r="39" spans="1:21" hidden="1" x14ac:dyDescent="0.25">
      <c r="A39" s="78" t="s">
        <v>209</v>
      </c>
    </row>
    <row r="40" spans="1:21" hidden="1" x14ac:dyDescent="0.25">
      <c r="A40" s="78" t="s">
        <v>210</v>
      </c>
    </row>
    <row r="41" spans="1:21" hidden="1" x14ac:dyDescent="0.25">
      <c r="A41" s="78" t="s">
        <v>211</v>
      </c>
    </row>
    <row r="42" spans="1:21" hidden="1" x14ac:dyDescent="0.25">
      <c r="A42" s="78" t="s">
        <v>212</v>
      </c>
    </row>
    <row r="43" spans="1:21" hidden="1" x14ac:dyDescent="0.25">
      <c r="A43" s="78" t="s">
        <v>213</v>
      </c>
    </row>
    <row r="44" spans="1:21" hidden="1" x14ac:dyDescent="0.25">
      <c r="A44" s="78" t="s">
        <v>214</v>
      </c>
    </row>
    <row r="45" spans="1:21" hidden="1" x14ac:dyDescent="0.25">
      <c r="A45" s="78" t="s">
        <v>215</v>
      </c>
    </row>
    <row r="46" spans="1:21" hidden="1" x14ac:dyDescent="0.25">
      <c r="A46" s="78" t="s">
        <v>216</v>
      </c>
    </row>
    <row r="47" spans="1:21" hidden="1" x14ac:dyDescent="0.25">
      <c r="A47" s="84" t="s">
        <v>217</v>
      </c>
    </row>
  </sheetData>
  <mergeCells count="14">
    <mergeCell ref="F34:U34"/>
    <mergeCell ref="F35:U35"/>
    <mergeCell ref="H20:J20"/>
    <mergeCell ref="A21:D22"/>
    <mergeCell ref="F26:K26"/>
    <mergeCell ref="F29:U29"/>
    <mergeCell ref="F31:U31"/>
    <mergeCell ref="F32:U32"/>
    <mergeCell ref="H19:J19"/>
    <mergeCell ref="A14:K14"/>
    <mergeCell ref="A15:K15"/>
    <mergeCell ref="A17:D17"/>
    <mergeCell ref="E17:I17"/>
    <mergeCell ref="H18:J18"/>
  </mergeCells>
  <pageMargins left="0.70866141732283472" right="0.70866141732283472" top="0.74803149606299213" bottom="0.15748031496062992" header="0.31496062992125984" footer="0.31496062992125984"/>
  <pageSetup paperSize="9" scale="88" firstPageNumber="3" orientation="landscape" useFirstPageNumber="1" r:id="rId1"/>
  <headerFooter>
    <oddHeader>&amp;C&amp;"Times New Roman,обычный"&amp;10&amp;P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tabSelected="1" view="pageBreakPreview" topLeftCell="C1" zoomScale="85" zoomScaleNormal="100" zoomScaleSheetLayoutView="85" zoomScalePageLayoutView="85" workbookViewId="0">
      <selection activeCell="W16" sqref="W16"/>
    </sheetView>
  </sheetViews>
  <sheetFormatPr defaultColWidth="10.7109375" defaultRowHeight="12" customHeight="1" x14ac:dyDescent="0.25"/>
  <cols>
    <col min="1" max="1" width="7" style="108" hidden="1" customWidth="1"/>
    <col min="2" max="2" width="10" style="108" hidden="1" customWidth="1"/>
    <col min="3" max="3" width="10.7109375" style="108"/>
    <col min="4" max="4" width="3.140625" style="205" hidden="1" customWidth="1"/>
    <col min="5" max="5" width="10.7109375" style="108" customWidth="1"/>
    <col min="6" max="10" width="11" style="108" customWidth="1"/>
    <col min="11" max="11" width="10.5703125" style="108" customWidth="1"/>
    <col min="12" max="12" width="7.85546875" style="108" customWidth="1"/>
    <col min="13" max="18" width="10.7109375" style="108"/>
    <col min="19" max="19" width="10.140625" style="108" customWidth="1"/>
    <col min="20" max="20" width="9.85546875" style="108" customWidth="1"/>
    <col min="21" max="21" width="0" style="108" hidden="1" customWidth="1"/>
    <col min="22" max="16384" width="10.7109375" style="108"/>
  </cols>
  <sheetData>
    <row r="1" spans="3:20" ht="18.75" customHeight="1" x14ac:dyDescent="0.25">
      <c r="C1" s="266" t="s">
        <v>74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</row>
    <row r="2" spans="3:20" ht="15" x14ac:dyDescent="0.25">
      <c r="J2" s="19" t="s">
        <v>30</v>
      </c>
      <c r="K2" s="20" t="s">
        <v>75</v>
      </c>
    </row>
    <row r="3" spans="3:20" ht="15" x14ac:dyDescent="0.25"/>
    <row r="4" spans="3:20" ht="29.25" customHeight="1" x14ac:dyDescent="0.25">
      <c r="C4" s="267" t="s">
        <v>123</v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8" t="s">
        <v>76</v>
      </c>
      <c r="S4" s="268"/>
      <c r="T4" s="269" t="s">
        <v>219</v>
      </c>
    </row>
    <row r="5" spans="3:20" ht="29.25" customHeight="1" x14ac:dyDescent="0.25">
      <c r="C5" s="272" t="s">
        <v>7</v>
      </c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3"/>
      <c r="R5" s="268"/>
      <c r="S5" s="268"/>
      <c r="T5" s="270"/>
    </row>
    <row r="6" spans="3:20" ht="15" x14ac:dyDescent="0.25">
      <c r="C6" s="275" t="s">
        <v>116</v>
      </c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6"/>
      <c r="R6" s="268"/>
      <c r="S6" s="268"/>
      <c r="T6" s="270"/>
    </row>
    <row r="7" spans="3:20" ht="29.25" customHeight="1" x14ac:dyDescent="0.25">
      <c r="C7" s="245" t="s">
        <v>77</v>
      </c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68"/>
      <c r="S7" s="268"/>
      <c r="T7" s="270"/>
    </row>
    <row r="8" spans="3:20" ht="29.25" customHeight="1" x14ac:dyDescent="0.25">
      <c r="C8" s="274" t="s">
        <v>78</v>
      </c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68"/>
      <c r="S8" s="268"/>
      <c r="T8" s="270"/>
    </row>
    <row r="9" spans="3:20" ht="29.25" customHeight="1" x14ac:dyDescent="0.25"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194"/>
      <c r="Q9" s="194"/>
      <c r="R9" s="268"/>
      <c r="S9" s="268"/>
      <c r="T9" s="271"/>
    </row>
    <row r="10" spans="3:20" ht="16.5" customHeight="1" x14ac:dyDescent="0.25">
      <c r="C10" s="108" t="s">
        <v>79</v>
      </c>
    </row>
    <row r="11" spans="3:20" ht="15" x14ac:dyDescent="0.25">
      <c r="C11" s="108" t="s">
        <v>80</v>
      </c>
    </row>
    <row r="12" spans="3:20" ht="15" x14ac:dyDescent="0.25"/>
    <row r="13" spans="3:20" s="195" customFormat="1" ht="69" customHeight="1" x14ac:dyDescent="0.2">
      <c r="C13" s="261" t="s">
        <v>81</v>
      </c>
      <c r="D13" s="261"/>
      <c r="E13" s="261"/>
      <c r="F13" s="261" t="s">
        <v>82</v>
      </c>
      <c r="G13" s="261"/>
      <c r="H13" s="261"/>
      <c r="I13" s="261" t="s">
        <v>83</v>
      </c>
      <c r="J13" s="261"/>
      <c r="K13" s="261" t="s">
        <v>29</v>
      </c>
      <c r="L13" s="261"/>
      <c r="M13" s="261"/>
      <c r="N13" s="261" t="s">
        <v>125</v>
      </c>
      <c r="O13" s="261"/>
      <c r="P13" s="261"/>
      <c r="Q13" s="260" t="s">
        <v>84</v>
      </c>
      <c r="R13" s="260"/>
    </row>
    <row r="14" spans="3:20" s="195" customFormat="1" ht="13.5" customHeight="1" x14ac:dyDescent="0.2">
      <c r="C14" s="261"/>
      <c r="D14" s="261"/>
      <c r="E14" s="261"/>
      <c r="F14" s="254" t="s">
        <v>124</v>
      </c>
      <c r="G14" s="254" t="s">
        <v>124</v>
      </c>
      <c r="H14" s="254" t="s">
        <v>124</v>
      </c>
      <c r="I14" s="254" t="s">
        <v>124</v>
      </c>
      <c r="J14" s="254" t="s">
        <v>124</v>
      </c>
      <c r="K14" s="261" t="s">
        <v>28</v>
      </c>
      <c r="L14" s="261" t="s">
        <v>85</v>
      </c>
      <c r="M14" s="261"/>
      <c r="N14" s="263" t="s">
        <v>1378</v>
      </c>
      <c r="O14" s="263" t="s">
        <v>1379</v>
      </c>
      <c r="P14" s="263" t="s">
        <v>1380</v>
      </c>
      <c r="Q14" s="262" t="s">
        <v>86</v>
      </c>
      <c r="R14" s="260" t="s">
        <v>87</v>
      </c>
    </row>
    <row r="15" spans="3:20" s="195" customFormat="1" ht="9" customHeight="1" x14ac:dyDescent="0.2">
      <c r="C15" s="261"/>
      <c r="D15" s="261"/>
      <c r="E15" s="261"/>
      <c r="F15" s="255"/>
      <c r="G15" s="255"/>
      <c r="H15" s="255"/>
      <c r="I15" s="255"/>
      <c r="J15" s="255"/>
      <c r="K15" s="261"/>
      <c r="L15" s="261" t="s">
        <v>88</v>
      </c>
      <c r="M15" s="261" t="s">
        <v>89</v>
      </c>
      <c r="N15" s="264"/>
      <c r="O15" s="264" t="s">
        <v>90</v>
      </c>
      <c r="P15" s="264"/>
      <c r="Q15" s="262"/>
      <c r="R15" s="260"/>
    </row>
    <row r="16" spans="3:20" s="195" customFormat="1" ht="28.5" customHeight="1" x14ac:dyDescent="0.2">
      <c r="C16" s="261"/>
      <c r="D16" s="261"/>
      <c r="E16" s="261"/>
      <c r="F16" s="256"/>
      <c r="G16" s="256"/>
      <c r="H16" s="256"/>
      <c r="I16" s="256"/>
      <c r="J16" s="256"/>
      <c r="K16" s="261"/>
      <c r="L16" s="261"/>
      <c r="M16" s="261"/>
      <c r="N16" s="265"/>
      <c r="O16" s="265"/>
      <c r="P16" s="265"/>
      <c r="Q16" s="262"/>
      <c r="R16" s="260"/>
    </row>
    <row r="17" spans="1:22" s="196" customFormat="1" x14ac:dyDescent="0.25">
      <c r="C17" s="278">
        <v>1</v>
      </c>
      <c r="D17" s="278"/>
      <c r="E17" s="278"/>
      <c r="F17" s="192">
        <v>2</v>
      </c>
      <c r="G17" s="192">
        <v>3</v>
      </c>
      <c r="H17" s="192">
        <v>4</v>
      </c>
      <c r="I17" s="192">
        <v>5</v>
      </c>
      <c r="J17" s="192">
        <v>6</v>
      </c>
      <c r="K17" s="192">
        <v>7</v>
      </c>
      <c r="L17" s="192">
        <v>8</v>
      </c>
      <c r="M17" s="192">
        <v>9</v>
      </c>
      <c r="N17" s="33">
        <v>10</v>
      </c>
      <c r="O17" s="33">
        <v>11</v>
      </c>
      <c r="P17" s="33">
        <v>12</v>
      </c>
      <c r="Q17" s="192">
        <v>13</v>
      </c>
      <c r="R17" s="192">
        <v>14</v>
      </c>
    </row>
    <row r="18" spans="1:22" s="195" customFormat="1" x14ac:dyDescent="0.2">
      <c r="C18" s="277"/>
      <c r="D18" s="277"/>
      <c r="E18" s="277"/>
      <c r="F18" s="26"/>
      <c r="G18" s="26"/>
      <c r="H18" s="26"/>
      <c r="I18" s="27"/>
      <c r="J18" s="28"/>
      <c r="K18" s="28"/>
      <c r="L18" s="29"/>
      <c r="M18" s="29"/>
      <c r="N18" s="52"/>
      <c r="O18" s="53"/>
      <c r="P18" s="54"/>
      <c r="Q18" s="26"/>
      <c r="R18" s="26"/>
    </row>
    <row r="19" spans="1:22" s="195" customFormat="1" x14ac:dyDescent="0.2">
      <c r="C19" s="277"/>
      <c r="D19" s="277"/>
      <c r="E19" s="277"/>
      <c r="F19" s="26"/>
      <c r="G19" s="26"/>
      <c r="H19" s="26"/>
      <c r="I19" s="26"/>
      <c r="J19" s="28"/>
      <c r="K19" s="28"/>
      <c r="L19" s="29"/>
      <c r="M19" s="29"/>
      <c r="N19" s="27"/>
      <c r="O19" s="193"/>
      <c r="P19" s="26"/>
      <c r="Q19" s="26"/>
      <c r="R19" s="26"/>
    </row>
    <row r="20" spans="1:22" s="195" customFormat="1" x14ac:dyDescent="0.2">
      <c r="C20" s="277"/>
      <c r="D20" s="277"/>
      <c r="E20" s="277"/>
      <c r="F20" s="26"/>
      <c r="G20" s="26"/>
      <c r="H20" s="26"/>
      <c r="I20" s="26"/>
      <c r="J20" s="28"/>
      <c r="K20" s="28"/>
      <c r="L20" s="29"/>
      <c r="M20" s="29"/>
      <c r="N20" s="27"/>
      <c r="O20" s="193"/>
      <c r="P20" s="26"/>
      <c r="Q20" s="26"/>
      <c r="R20" s="26"/>
    </row>
    <row r="21" spans="1:22" ht="15" x14ac:dyDescent="0.25"/>
    <row r="22" spans="1:22" ht="16.5" customHeight="1" x14ac:dyDescent="0.25">
      <c r="C22" s="108" t="s">
        <v>91</v>
      </c>
    </row>
    <row r="23" spans="1:22" ht="6" customHeight="1" x14ac:dyDescent="0.25"/>
    <row r="24" spans="1:22" s="197" customFormat="1" ht="67.5" customHeight="1" x14ac:dyDescent="0.2">
      <c r="C24" s="261" t="s">
        <v>81</v>
      </c>
      <c r="D24" s="210"/>
      <c r="E24" s="261" t="s">
        <v>126</v>
      </c>
      <c r="F24" s="261"/>
      <c r="G24" s="261"/>
      <c r="H24" s="261" t="s">
        <v>83</v>
      </c>
      <c r="I24" s="261"/>
      <c r="J24" s="261" t="s">
        <v>26</v>
      </c>
      <c r="K24" s="261"/>
      <c r="L24" s="261"/>
      <c r="M24" s="261" t="s">
        <v>92</v>
      </c>
      <c r="N24" s="261"/>
      <c r="O24" s="261"/>
      <c r="P24" s="261" t="s">
        <v>127</v>
      </c>
      <c r="Q24" s="261"/>
      <c r="R24" s="261"/>
      <c r="S24" s="260" t="s">
        <v>93</v>
      </c>
      <c r="T24" s="260"/>
    </row>
    <row r="25" spans="1:22" s="197" customFormat="1" ht="27" customHeight="1" x14ac:dyDescent="0.2">
      <c r="C25" s="261"/>
      <c r="D25" s="207"/>
      <c r="E25" s="254" t="s">
        <v>222</v>
      </c>
      <c r="F25" s="254" t="s">
        <v>223</v>
      </c>
      <c r="G25" s="254" t="s">
        <v>224</v>
      </c>
      <c r="H25" s="254" t="s">
        <v>225</v>
      </c>
      <c r="I25" s="254" t="s">
        <v>226</v>
      </c>
      <c r="J25" s="261" t="s">
        <v>28</v>
      </c>
      <c r="K25" s="261" t="s">
        <v>85</v>
      </c>
      <c r="L25" s="261"/>
      <c r="M25" s="263" t="s">
        <v>1378</v>
      </c>
      <c r="N25" s="263" t="s">
        <v>1379</v>
      </c>
      <c r="O25" s="263" t="s">
        <v>1380</v>
      </c>
      <c r="P25" s="263" t="s">
        <v>1378</v>
      </c>
      <c r="Q25" s="263" t="s">
        <v>1379</v>
      </c>
      <c r="R25" s="263" t="s">
        <v>1380</v>
      </c>
      <c r="S25" s="262" t="s">
        <v>86</v>
      </c>
      <c r="T25" s="260" t="s">
        <v>87</v>
      </c>
    </row>
    <row r="26" spans="1:22" s="197" customFormat="1" ht="27" customHeight="1" x14ac:dyDescent="0.2">
      <c r="C26" s="261"/>
      <c r="D26" s="208"/>
      <c r="E26" s="255"/>
      <c r="F26" s="255"/>
      <c r="G26" s="255"/>
      <c r="H26" s="255"/>
      <c r="I26" s="255"/>
      <c r="J26" s="261"/>
      <c r="K26" s="261" t="s">
        <v>20</v>
      </c>
      <c r="L26" s="261" t="s">
        <v>89</v>
      </c>
      <c r="M26" s="264"/>
      <c r="N26" s="264" t="s">
        <v>90</v>
      </c>
      <c r="O26" s="264"/>
      <c r="P26" s="264"/>
      <c r="Q26" s="264" t="s">
        <v>90</v>
      </c>
      <c r="R26" s="264"/>
      <c r="S26" s="262"/>
      <c r="T26" s="260"/>
    </row>
    <row r="27" spans="1:22" s="197" customFormat="1" ht="25.5" customHeight="1" x14ac:dyDescent="0.2">
      <c r="C27" s="261"/>
      <c r="D27" s="209"/>
      <c r="E27" s="256"/>
      <c r="F27" s="256"/>
      <c r="G27" s="256"/>
      <c r="H27" s="256"/>
      <c r="I27" s="256"/>
      <c r="J27" s="261"/>
      <c r="K27" s="261"/>
      <c r="L27" s="261"/>
      <c r="M27" s="265"/>
      <c r="N27" s="265"/>
      <c r="O27" s="265"/>
      <c r="P27" s="265"/>
      <c r="Q27" s="265"/>
      <c r="R27" s="265"/>
      <c r="S27" s="262"/>
      <c r="T27" s="260"/>
    </row>
    <row r="28" spans="1:22" s="198" customFormat="1" ht="11.25" x14ac:dyDescent="0.25">
      <c r="C28" s="33">
        <v>1</v>
      </c>
      <c r="D28" s="33"/>
      <c r="E28" s="33">
        <v>2</v>
      </c>
      <c r="F28" s="33">
        <v>3</v>
      </c>
      <c r="G28" s="33">
        <v>4</v>
      </c>
      <c r="H28" s="33">
        <v>5</v>
      </c>
      <c r="I28" s="33">
        <v>6</v>
      </c>
      <c r="J28" s="33">
        <v>7</v>
      </c>
      <c r="K28" s="33">
        <v>8</v>
      </c>
      <c r="L28" s="33">
        <v>9</v>
      </c>
      <c r="M28" s="33">
        <v>10</v>
      </c>
      <c r="N28" s="33">
        <v>11</v>
      </c>
      <c r="O28" s="33">
        <v>12</v>
      </c>
      <c r="P28" s="33">
        <v>13</v>
      </c>
      <c r="Q28" s="33">
        <v>14</v>
      </c>
      <c r="R28" s="33">
        <v>15</v>
      </c>
      <c r="S28" s="33">
        <v>16</v>
      </c>
      <c r="T28" s="33">
        <v>17</v>
      </c>
    </row>
    <row r="29" spans="1:22" s="198" customFormat="1" ht="65.25" customHeight="1" x14ac:dyDescent="0.25">
      <c r="A29" s="198" t="str">
        <f>E29&amp;F29&amp;G29&amp;H29</f>
        <v>Физические лица за исключением лиц с ОВЗ и инвалидов38.02.01 Экономика и бухгалтерский учет (по отраслям)Основное общее образованиеОчная</v>
      </c>
      <c r="B29" s="198">
        <v>1</v>
      </c>
      <c r="C29" s="32" t="str">
        <f>VLOOKUP(A29,ВП!$A$6:$AL$423,8,FALSE)</f>
        <v>852101О.99.0.ББ28РЩ96000</v>
      </c>
      <c r="D29" s="32">
        <v>1</v>
      </c>
      <c r="E29" s="32" t="s">
        <v>1</v>
      </c>
      <c r="F29" s="32" t="s">
        <v>39</v>
      </c>
      <c r="G29" s="32" t="s">
        <v>8</v>
      </c>
      <c r="H29" s="33" t="s">
        <v>2</v>
      </c>
      <c r="I29" s="33" t="s">
        <v>19</v>
      </c>
      <c r="J29" s="32" t="s">
        <v>3</v>
      </c>
      <c r="K29" s="32" t="s">
        <v>0</v>
      </c>
      <c r="L29" s="32">
        <v>792</v>
      </c>
      <c r="M29" s="33">
        <v>59</v>
      </c>
      <c r="N29" s="33">
        <v>59</v>
      </c>
      <c r="O29" s="33">
        <f>N29</f>
        <v>59</v>
      </c>
      <c r="P29" s="33"/>
      <c r="Q29" s="33"/>
      <c r="R29" s="33"/>
      <c r="S29" s="47">
        <f t="shared" ref="S29" si="0">ROUND(T29/M29*100,1)</f>
        <v>3.4</v>
      </c>
      <c r="T29" s="33">
        <f>ROUNDDOWN(M29*0.05,0)</f>
        <v>2</v>
      </c>
      <c r="U29" s="198">
        <v>1</v>
      </c>
      <c r="V29" s="199"/>
    </row>
    <row r="30" spans="1:22" s="198" customFormat="1" ht="65.25" customHeight="1" x14ac:dyDescent="0.25">
      <c r="A30" s="198" t="str">
        <f t="shared" ref="A30:A52" si="1">E30&amp;F30&amp;G30&amp;H30</f>
        <v>Физические лица за исключением лиц с ОВЗ и инвалидов38.02.02 Страховое дело (по отраслям)Основное общее образованиеОчная</v>
      </c>
      <c r="B30" s="198">
        <v>1</v>
      </c>
      <c r="C30" s="32" t="str">
        <f>VLOOKUP(A30,ВП!$A$6:$AL$423,8,FALSE)</f>
        <v>852101О.99.0.ББ28РЯ12000</v>
      </c>
      <c r="D30" s="32">
        <v>1</v>
      </c>
      <c r="E30" s="32" t="s">
        <v>1</v>
      </c>
      <c r="F30" s="32" t="s">
        <v>33</v>
      </c>
      <c r="G30" s="32" t="s">
        <v>8</v>
      </c>
      <c r="H30" s="32" t="s">
        <v>2</v>
      </c>
      <c r="I30" s="33" t="s">
        <v>19</v>
      </c>
      <c r="J30" s="32" t="s">
        <v>3</v>
      </c>
      <c r="K30" s="32" t="s">
        <v>0</v>
      </c>
      <c r="L30" s="32">
        <v>792</v>
      </c>
      <c r="M30" s="33">
        <v>84</v>
      </c>
      <c r="N30" s="33">
        <v>84</v>
      </c>
      <c r="O30" s="33">
        <f t="shared" ref="O30:O52" si="2">N30</f>
        <v>84</v>
      </c>
      <c r="P30" s="33"/>
      <c r="Q30" s="33"/>
      <c r="R30" s="33"/>
      <c r="S30" s="47">
        <f t="shared" ref="S30:S52" si="3">ROUND(T30/M30*100,1)</f>
        <v>4.8</v>
      </c>
      <c r="T30" s="33">
        <f t="shared" ref="T30:T52" si="4">ROUNDDOWN(M30*0.05,0)</f>
        <v>4</v>
      </c>
      <c r="U30" s="198">
        <v>1</v>
      </c>
      <c r="V30" s="199"/>
    </row>
    <row r="31" spans="1:22" s="198" customFormat="1" ht="65.25" customHeight="1" x14ac:dyDescent="0.25">
      <c r="A31" s="198" t="str">
        <f t="shared" si="1"/>
        <v>Физические лица за исключением лиц с ОВЗ и инвалидов38.02.07 Банковское делоОсновное общее образованиеОчная</v>
      </c>
      <c r="B31" s="198">
        <v>1</v>
      </c>
      <c r="C31" s="32" t="str">
        <f>VLOOKUP(A31,ВП!$A$6:$AL$423,8,FALSE)</f>
        <v>852101О.99.0.ББ28СК92000</v>
      </c>
      <c r="D31" s="32">
        <v>1</v>
      </c>
      <c r="E31" s="32" t="s">
        <v>1</v>
      </c>
      <c r="F31" s="32" t="s">
        <v>34</v>
      </c>
      <c r="G31" s="32" t="s">
        <v>8</v>
      </c>
      <c r="H31" s="32" t="s">
        <v>2</v>
      </c>
      <c r="I31" s="33" t="s">
        <v>19</v>
      </c>
      <c r="J31" s="32" t="s">
        <v>3</v>
      </c>
      <c r="K31" s="32" t="s">
        <v>0</v>
      </c>
      <c r="L31" s="32">
        <v>792</v>
      </c>
      <c r="M31" s="33">
        <v>62</v>
      </c>
      <c r="N31" s="33">
        <v>62</v>
      </c>
      <c r="O31" s="33">
        <f t="shared" si="2"/>
        <v>62</v>
      </c>
      <c r="P31" s="33"/>
      <c r="Q31" s="33"/>
      <c r="R31" s="33"/>
      <c r="S31" s="47">
        <f t="shared" si="3"/>
        <v>4.8</v>
      </c>
      <c r="T31" s="33">
        <f t="shared" si="4"/>
        <v>3</v>
      </c>
      <c r="U31" s="198">
        <v>1</v>
      </c>
      <c r="V31" s="199"/>
    </row>
    <row r="32" spans="1:22" s="198" customFormat="1" ht="65.25" customHeight="1" x14ac:dyDescent="0.25">
      <c r="A32" s="198" t="str">
        <f t="shared" si="1"/>
        <v>Физические лица за исключением лиц с ОВЗ и инвалидов09.02.03 Программирование в компьютерных системахОсновное общее образованиеОчная</v>
      </c>
      <c r="B32" s="198">
        <v>2</v>
      </c>
      <c r="C32" s="32" t="str">
        <f>VLOOKUP(A32,ВП!$A$6:$AL$423,8,FALSE)</f>
        <v>852101О.99.0.ББ28БТ36000</v>
      </c>
      <c r="D32" s="32">
        <v>2</v>
      </c>
      <c r="E32" s="32" t="s">
        <v>1</v>
      </c>
      <c r="F32" s="32" t="s">
        <v>42</v>
      </c>
      <c r="G32" s="32" t="s">
        <v>8</v>
      </c>
      <c r="H32" s="32" t="s">
        <v>2</v>
      </c>
      <c r="I32" s="33" t="s">
        <v>19</v>
      </c>
      <c r="J32" s="32" t="s">
        <v>3</v>
      </c>
      <c r="K32" s="32" t="s">
        <v>0</v>
      </c>
      <c r="L32" s="32">
        <v>792</v>
      </c>
      <c r="M32" s="33">
        <v>6</v>
      </c>
      <c r="N32" s="33">
        <v>6</v>
      </c>
      <c r="O32" s="33">
        <f t="shared" si="2"/>
        <v>6</v>
      </c>
      <c r="P32" s="33"/>
      <c r="Q32" s="33"/>
      <c r="R32" s="33"/>
      <c r="S32" s="47">
        <f t="shared" si="3"/>
        <v>0</v>
      </c>
      <c r="T32" s="33">
        <f t="shared" si="4"/>
        <v>0</v>
      </c>
      <c r="U32" s="198">
        <v>2</v>
      </c>
      <c r="V32" s="199"/>
    </row>
    <row r="33" spans="1:22" s="198" customFormat="1" ht="64.5" customHeight="1" x14ac:dyDescent="0.25">
      <c r="A33" s="198" t="str">
        <f t="shared" si="1"/>
        <v>Физические лица за исключением лиц с ОВЗ и инвалидов09.02.06 Сетевое и системное администрированиеОсновное общее образованиеОчная</v>
      </c>
      <c r="B33" s="198">
        <v>2</v>
      </c>
      <c r="C33" s="32" t="str">
        <f>VLOOKUP(A33,ВП!$A$6:$AL$423,8,FALSE)</f>
        <v>852101О.99.0.ББ28ЦШ28002</v>
      </c>
      <c r="D33" s="32">
        <v>2</v>
      </c>
      <c r="E33" s="32" t="s">
        <v>1</v>
      </c>
      <c r="F33" s="32" t="s">
        <v>156</v>
      </c>
      <c r="G33" s="32" t="s">
        <v>8</v>
      </c>
      <c r="H33" s="32" t="s">
        <v>2</v>
      </c>
      <c r="I33" s="33" t="s">
        <v>19</v>
      </c>
      <c r="J33" s="32" t="s">
        <v>3</v>
      </c>
      <c r="K33" s="32" t="s">
        <v>0</v>
      </c>
      <c r="L33" s="32">
        <v>792</v>
      </c>
      <c r="M33" s="33">
        <v>89</v>
      </c>
      <c r="N33" s="33">
        <v>89</v>
      </c>
      <c r="O33" s="33">
        <f t="shared" si="2"/>
        <v>89</v>
      </c>
      <c r="P33" s="33"/>
      <c r="Q33" s="33"/>
      <c r="R33" s="33"/>
      <c r="S33" s="47">
        <f t="shared" si="3"/>
        <v>4.5</v>
      </c>
      <c r="T33" s="33">
        <f t="shared" si="4"/>
        <v>4</v>
      </c>
      <c r="U33" s="198">
        <v>2</v>
      </c>
      <c r="V33" s="199"/>
    </row>
    <row r="34" spans="1:22" s="198" customFormat="1" ht="64.5" customHeight="1" x14ac:dyDescent="0.25">
      <c r="A34" s="198" t="str">
        <f t="shared" si="1"/>
        <v>Физические лица за исключением лиц с ОВЗ и инвалидов09.02.07 Информационные системы и программированиеОсновное общее образованиеОчная</v>
      </c>
      <c r="B34" s="198">
        <v>2</v>
      </c>
      <c r="C34" s="32" t="str">
        <f>VLOOKUP(A34,ВП!$A$6:$AL$423,8,FALSE)</f>
        <v>852101О.99.0.ББ28ЦЭ44002</v>
      </c>
      <c r="D34" s="32">
        <v>2</v>
      </c>
      <c r="E34" s="32" t="s">
        <v>1</v>
      </c>
      <c r="F34" s="32" t="s">
        <v>243</v>
      </c>
      <c r="G34" s="32" t="s">
        <v>8</v>
      </c>
      <c r="H34" s="32" t="s">
        <v>2</v>
      </c>
      <c r="I34" s="33" t="s">
        <v>19</v>
      </c>
      <c r="J34" s="32" t="s">
        <v>3</v>
      </c>
      <c r="K34" s="32" t="s">
        <v>0</v>
      </c>
      <c r="L34" s="32">
        <v>792</v>
      </c>
      <c r="M34" s="33">
        <v>107</v>
      </c>
      <c r="N34" s="33">
        <v>107</v>
      </c>
      <c r="O34" s="33">
        <f t="shared" si="2"/>
        <v>107</v>
      </c>
      <c r="P34" s="33"/>
      <c r="Q34" s="33"/>
      <c r="R34" s="33"/>
      <c r="S34" s="47">
        <f t="shared" si="3"/>
        <v>4.7</v>
      </c>
      <c r="T34" s="33">
        <f t="shared" si="4"/>
        <v>5</v>
      </c>
      <c r="U34" s="198">
        <v>2</v>
      </c>
      <c r="V34" s="199"/>
    </row>
    <row r="35" spans="1:22" s="198" customFormat="1" ht="65.25" customHeight="1" x14ac:dyDescent="0.25">
      <c r="A35" s="198" t="str">
        <f t="shared" si="1"/>
        <v>Физические лица за исключением лиц с ОВЗ и инвалидов43.02.10 ТуризмОсновное общее образованиеОчная</v>
      </c>
      <c r="B35" s="198">
        <v>2</v>
      </c>
      <c r="C35" s="32" t="str">
        <f>VLOOKUP(A35,ВП!$A$6:$AL$423,8,FALSE)</f>
        <v>852101О.99.0.ББ28ТЯ28000</v>
      </c>
      <c r="D35" s="32">
        <v>2</v>
      </c>
      <c r="E35" s="32" t="s">
        <v>1</v>
      </c>
      <c r="F35" s="32" t="s">
        <v>40</v>
      </c>
      <c r="G35" s="32" t="s">
        <v>8</v>
      </c>
      <c r="H35" s="32" t="s">
        <v>2</v>
      </c>
      <c r="I35" s="33" t="s">
        <v>19</v>
      </c>
      <c r="J35" s="32" t="s">
        <v>3</v>
      </c>
      <c r="K35" s="32" t="s">
        <v>0</v>
      </c>
      <c r="L35" s="32">
        <v>792</v>
      </c>
      <c r="M35" s="33">
        <f>38-5</f>
        <v>33</v>
      </c>
      <c r="N35" s="33">
        <v>38</v>
      </c>
      <c r="O35" s="33">
        <f t="shared" si="2"/>
        <v>38</v>
      </c>
      <c r="P35" s="33"/>
      <c r="Q35" s="33"/>
      <c r="R35" s="33"/>
      <c r="S35" s="47">
        <f t="shared" si="3"/>
        <v>3</v>
      </c>
      <c r="T35" s="33">
        <f t="shared" si="4"/>
        <v>1</v>
      </c>
      <c r="U35" s="198">
        <v>2</v>
      </c>
      <c r="V35" s="199"/>
    </row>
    <row r="36" spans="1:22" s="198" customFormat="1" ht="66.75" customHeight="1" x14ac:dyDescent="0.25">
      <c r="A36" s="198" t="str">
        <f t="shared" si="1"/>
        <v>Физические лица за исключением лиц с ОВЗ и инвалидов43.02.11 Гостиничный сервисОсновное общее образованиеОчная</v>
      </c>
      <c r="B36" s="198">
        <v>2</v>
      </c>
      <c r="C36" s="32" t="str">
        <f>VLOOKUP(A36,ВП!$A$6:$AL$423,8,FALSE)</f>
        <v>852101О.99.0.ББ28УБ44000</v>
      </c>
      <c r="D36" s="32">
        <v>2</v>
      </c>
      <c r="E36" s="32" t="s">
        <v>1</v>
      </c>
      <c r="F36" s="32" t="s">
        <v>37</v>
      </c>
      <c r="G36" s="32" t="s">
        <v>8</v>
      </c>
      <c r="H36" s="32" t="s">
        <v>2</v>
      </c>
      <c r="I36" s="33" t="s">
        <v>19</v>
      </c>
      <c r="J36" s="32" t="s">
        <v>3</v>
      </c>
      <c r="K36" s="32" t="s">
        <v>0</v>
      </c>
      <c r="L36" s="32">
        <v>792</v>
      </c>
      <c r="M36" s="33">
        <v>2</v>
      </c>
      <c r="N36" s="33">
        <v>2</v>
      </c>
      <c r="O36" s="33">
        <f t="shared" si="2"/>
        <v>2</v>
      </c>
      <c r="P36" s="33"/>
      <c r="Q36" s="33"/>
      <c r="R36" s="33"/>
      <c r="S36" s="47">
        <f t="shared" si="3"/>
        <v>0</v>
      </c>
      <c r="T36" s="33">
        <f t="shared" si="4"/>
        <v>0</v>
      </c>
      <c r="U36" s="198">
        <v>2</v>
      </c>
      <c r="V36" s="199"/>
    </row>
    <row r="37" spans="1:22" s="198" customFormat="1" ht="66.75" customHeight="1" x14ac:dyDescent="0.25">
      <c r="A37" s="198" t="str">
        <f t="shared" si="1"/>
        <v>Физические лица за исключением лиц с ОВЗ и инвалидов43.02.14 Гостиничное делоОсновное общее образованиеОчная</v>
      </c>
      <c r="B37" s="198">
        <v>2</v>
      </c>
      <c r="C37" s="32" t="str">
        <f>VLOOKUP(A37,ВП!$A$6:$AL$423,8,FALSE)</f>
        <v>852101О.99.0.ББ28ШШ44002</v>
      </c>
      <c r="D37" s="32">
        <v>2</v>
      </c>
      <c r="E37" s="32" t="s">
        <v>1</v>
      </c>
      <c r="F37" s="32" t="s">
        <v>133</v>
      </c>
      <c r="G37" s="32" t="s">
        <v>8</v>
      </c>
      <c r="H37" s="32" t="s">
        <v>2</v>
      </c>
      <c r="I37" s="33" t="s">
        <v>19</v>
      </c>
      <c r="J37" s="32" t="s">
        <v>3</v>
      </c>
      <c r="K37" s="32" t="s">
        <v>0</v>
      </c>
      <c r="L37" s="32">
        <v>792</v>
      </c>
      <c r="M37" s="33">
        <f>81-7</f>
        <v>74</v>
      </c>
      <c r="N37" s="33">
        <v>81</v>
      </c>
      <c r="O37" s="33">
        <f t="shared" si="2"/>
        <v>81</v>
      </c>
      <c r="P37" s="33"/>
      <c r="Q37" s="33"/>
      <c r="R37" s="33"/>
      <c r="S37" s="47">
        <f t="shared" si="3"/>
        <v>4.0999999999999996</v>
      </c>
      <c r="T37" s="33">
        <f t="shared" si="4"/>
        <v>3</v>
      </c>
      <c r="U37" s="198">
        <v>2</v>
      </c>
      <c r="V37" s="199"/>
    </row>
    <row r="38" spans="1:22" s="198" customFormat="1" ht="77.25" customHeight="1" x14ac:dyDescent="0.25">
      <c r="A38" s="198" t="str">
        <f t="shared" si="1"/>
        <v>Физические лица за исключением лиц с ОВЗ и инвалидов46.02.01 Документационное обеспечение управления и архивоведениеОсновное общее образованиеОчная</v>
      </c>
      <c r="B38" s="198">
        <v>2</v>
      </c>
      <c r="C38" s="32" t="str">
        <f>VLOOKUP(A38,ВП!$A$6:$AL$423,8,FALSE)</f>
        <v>852101О.99.0.ББ28УХ88000</v>
      </c>
      <c r="D38" s="32">
        <v>2</v>
      </c>
      <c r="E38" s="32" t="s">
        <v>1</v>
      </c>
      <c r="F38" s="32" t="s">
        <v>41</v>
      </c>
      <c r="G38" s="32" t="s">
        <v>8</v>
      </c>
      <c r="H38" s="32" t="s">
        <v>2</v>
      </c>
      <c r="I38" s="33" t="s">
        <v>19</v>
      </c>
      <c r="J38" s="32" t="s">
        <v>3</v>
      </c>
      <c r="K38" s="32" t="s">
        <v>0</v>
      </c>
      <c r="L38" s="32">
        <v>792</v>
      </c>
      <c r="M38" s="33">
        <f>93-2</f>
        <v>91</v>
      </c>
      <c r="N38" s="33">
        <v>93</v>
      </c>
      <c r="O38" s="33">
        <f t="shared" si="2"/>
        <v>93</v>
      </c>
      <c r="P38" s="33"/>
      <c r="Q38" s="33"/>
      <c r="R38" s="33"/>
      <c r="S38" s="47">
        <f t="shared" si="3"/>
        <v>4.4000000000000004</v>
      </c>
      <c r="T38" s="33">
        <f t="shared" si="4"/>
        <v>4</v>
      </c>
      <c r="U38" s="198">
        <v>2</v>
      </c>
      <c r="V38" s="199"/>
    </row>
    <row r="39" spans="1:22" s="198" customFormat="1" ht="66" customHeight="1" x14ac:dyDescent="0.25">
      <c r="A39" s="198" t="str">
        <f t="shared" si="1"/>
        <v>Физические лица за исключением лиц с ОВЗ и инвалидов44.02.01 Дошкольное образованиеОсновное общее образованиеОчная</v>
      </c>
      <c r="B39" s="198">
        <v>3</v>
      </c>
      <c r="C39" s="32" t="str">
        <f>VLOOKUP(A39,ВП!$A$6:$AL$423,8,FALSE)</f>
        <v>852101О.99.0.ББ28УЕ76000</v>
      </c>
      <c r="D39" s="32">
        <v>3</v>
      </c>
      <c r="E39" s="32" t="s">
        <v>1</v>
      </c>
      <c r="F39" s="32" t="s">
        <v>35</v>
      </c>
      <c r="G39" s="32" t="s">
        <v>8</v>
      </c>
      <c r="H39" s="32" t="s">
        <v>2</v>
      </c>
      <c r="I39" s="33" t="s">
        <v>19</v>
      </c>
      <c r="J39" s="32" t="s">
        <v>3</v>
      </c>
      <c r="K39" s="32" t="s">
        <v>0</v>
      </c>
      <c r="L39" s="32">
        <v>792</v>
      </c>
      <c r="M39" s="33">
        <v>96</v>
      </c>
      <c r="N39" s="33">
        <v>96</v>
      </c>
      <c r="O39" s="33">
        <f t="shared" si="2"/>
        <v>96</v>
      </c>
      <c r="P39" s="33"/>
      <c r="Q39" s="33"/>
      <c r="R39" s="33"/>
      <c r="S39" s="47">
        <f t="shared" si="3"/>
        <v>4.2</v>
      </c>
      <c r="T39" s="33">
        <f t="shared" si="4"/>
        <v>4</v>
      </c>
      <c r="U39" s="198">
        <v>3</v>
      </c>
      <c r="V39" s="199"/>
    </row>
    <row r="40" spans="1:22" s="198" customFormat="1" ht="63" customHeight="1" x14ac:dyDescent="0.25">
      <c r="A40" s="198" t="str">
        <f t="shared" si="1"/>
        <v>Физические лица за исключением лиц с ОВЗ и инвалидов44.02.01 Дошкольное образованиеОсновное общее образованиеЗаочная</v>
      </c>
      <c r="B40" s="198">
        <v>3</v>
      </c>
      <c r="C40" s="32" t="str">
        <f>VLOOKUP(A40,ВП!$A$6:$AL$423,8,FALSE)</f>
        <v>852101О.99.0.ББ28УЕ92000</v>
      </c>
      <c r="D40" s="32">
        <v>3</v>
      </c>
      <c r="E40" s="32" t="s">
        <v>1</v>
      </c>
      <c r="F40" s="32" t="s">
        <v>35</v>
      </c>
      <c r="G40" s="32" t="s">
        <v>8</v>
      </c>
      <c r="H40" s="32" t="s">
        <v>36</v>
      </c>
      <c r="I40" s="33" t="s">
        <v>19</v>
      </c>
      <c r="J40" s="32" t="s">
        <v>3</v>
      </c>
      <c r="K40" s="32" t="s">
        <v>0</v>
      </c>
      <c r="L40" s="32">
        <v>792</v>
      </c>
      <c r="M40" s="33">
        <v>98</v>
      </c>
      <c r="N40" s="33">
        <v>98</v>
      </c>
      <c r="O40" s="33">
        <f t="shared" si="2"/>
        <v>98</v>
      </c>
      <c r="P40" s="33"/>
      <c r="Q40" s="33"/>
      <c r="R40" s="33"/>
      <c r="S40" s="47">
        <f t="shared" si="3"/>
        <v>4.0999999999999996</v>
      </c>
      <c r="T40" s="33">
        <f t="shared" si="4"/>
        <v>4</v>
      </c>
      <c r="U40" s="198">
        <v>3</v>
      </c>
      <c r="V40" s="199"/>
    </row>
    <row r="41" spans="1:22" s="198" customFormat="1" ht="66.75" customHeight="1" x14ac:dyDescent="0.25">
      <c r="A41" s="198" t="str">
        <f t="shared" si="1"/>
        <v>Физические лица за исключением лиц с ОВЗ и инвалидов44.02.02 Преподавание в начальных классахОсновное общее образованиеОчная</v>
      </c>
      <c r="B41" s="198">
        <v>3</v>
      </c>
      <c r="C41" s="32" t="str">
        <f>VLOOKUP(A41,ВП!$A$6:$AL$423,8,FALSE)</f>
        <v>852101О.99.0.ББ28УЗ92000</v>
      </c>
      <c r="D41" s="32">
        <v>3</v>
      </c>
      <c r="E41" s="32" t="s">
        <v>1</v>
      </c>
      <c r="F41" s="32" t="s">
        <v>38</v>
      </c>
      <c r="G41" s="32" t="s">
        <v>8</v>
      </c>
      <c r="H41" s="32" t="s">
        <v>2</v>
      </c>
      <c r="I41" s="33" t="s">
        <v>19</v>
      </c>
      <c r="J41" s="32" t="s">
        <v>3</v>
      </c>
      <c r="K41" s="32" t="s">
        <v>0</v>
      </c>
      <c r="L41" s="32">
        <v>792</v>
      </c>
      <c r="M41" s="33">
        <v>110</v>
      </c>
      <c r="N41" s="33">
        <v>110</v>
      </c>
      <c r="O41" s="33">
        <f t="shared" si="2"/>
        <v>110</v>
      </c>
      <c r="P41" s="33"/>
      <c r="Q41" s="33"/>
      <c r="R41" s="33"/>
      <c r="S41" s="47">
        <f t="shared" si="3"/>
        <v>4.5</v>
      </c>
      <c r="T41" s="33">
        <f t="shared" si="4"/>
        <v>5</v>
      </c>
      <c r="U41" s="198">
        <v>3</v>
      </c>
      <c r="V41" s="199"/>
    </row>
    <row r="42" spans="1:22" s="198" customFormat="1" ht="67.5" customHeight="1" x14ac:dyDescent="0.25">
      <c r="A42" s="198" t="str">
        <f t="shared" si="1"/>
        <v>Физические лица за исключением лиц с ОВЗ и инвалидов49.02.01 Физическая культураОсновное общее образованиеОчная</v>
      </c>
      <c r="B42" s="198">
        <v>3</v>
      </c>
      <c r="C42" s="32" t="str">
        <f>VLOOKUP(A42,ВП!$A$6:$AL$423,8,FALSE)</f>
        <v>852101О.99.0.ББ28УЭ20000</v>
      </c>
      <c r="D42" s="32">
        <v>3</v>
      </c>
      <c r="E42" s="32" t="s">
        <v>1</v>
      </c>
      <c r="F42" s="32" t="s">
        <v>44</v>
      </c>
      <c r="G42" s="32" t="s">
        <v>8</v>
      </c>
      <c r="H42" s="32" t="s">
        <v>2</v>
      </c>
      <c r="I42" s="33" t="s">
        <v>19</v>
      </c>
      <c r="J42" s="32" t="s">
        <v>3</v>
      </c>
      <c r="K42" s="32" t="s">
        <v>0</v>
      </c>
      <c r="L42" s="32">
        <v>792</v>
      </c>
      <c r="M42" s="33">
        <f>99-2</f>
        <v>97</v>
      </c>
      <c r="N42" s="33">
        <v>99</v>
      </c>
      <c r="O42" s="33">
        <f t="shared" si="2"/>
        <v>99</v>
      </c>
      <c r="P42" s="33"/>
      <c r="Q42" s="33"/>
      <c r="R42" s="33"/>
      <c r="S42" s="47">
        <f t="shared" si="3"/>
        <v>4.0999999999999996</v>
      </c>
      <c r="T42" s="33">
        <f t="shared" si="4"/>
        <v>4</v>
      </c>
      <c r="U42" s="198">
        <v>3</v>
      </c>
      <c r="V42" s="199"/>
    </row>
    <row r="43" spans="1:22" s="198" customFormat="1" ht="61.5" customHeight="1" x14ac:dyDescent="0.25">
      <c r="A43" s="198" t="str">
        <f t="shared" si="1"/>
        <v>Физические лица за исключением лиц с ОВЗ и инвалидов53.02.01 Музыкальное образованиеОсновное общее образованиеОчная</v>
      </c>
      <c r="B43" s="198">
        <v>6</v>
      </c>
      <c r="C43" s="32" t="str">
        <f>VLOOKUP(A43,ВП!$A$6:$AL$423,8,FALSE)</f>
        <v>852101О.99.0.ББ28ХБ60000</v>
      </c>
      <c r="D43" s="32">
        <v>6</v>
      </c>
      <c r="E43" s="32" t="s">
        <v>1</v>
      </c>
      <c r="F43" s="32" t="s">
        <v>43</v>
      </c>
      <c r="G43" s="32" t="s">
        <v>8</v>
      </c>
      <c r="H43" s="32" t="s">
        <v>2</v>
      </c>
      <c r="I43" s="33" t="s">
        <v>19</v>
      </c>
      <c r="J43" s="32" t="s">
        <v>3</v>
      </c>
      <c r="K43" s="32" t="s">
        <v>0</v>
      </c>
      <c r="L43" s="32">
        <v>792</v>
      </c>
      <c r="M43" s="33">
        <v>66</v>
      </c>
      <c r="N43" s="33">
        <v>66</v>
      </c>
      <c r="O43" s="33">
        <f t="shared" si="2"/>
        <v>66</v>
      </c>
      <c r="P43" s="33"/>
      <c r="Q43" s="33"/>
      <c r="R43" s="33"/>
      <c r="S43" s="47">
        <f t="shared" si="3"/>
        <v>4.5</v>
      </c>
      <c r="T43" s="33">
        <f t="shared" si="4"/>
        <v>3</v>
      </c>
      <c r="U43" s="198">
        <v>6</v>
      </c>
      <c r="V43" s="199"/>
    </row>
    <row r="44" spans="1:22" s="198" customFormat="1" ht="61.5" customHeight="1" x14ac:dyDescent="0.25">
      <c r="A44" s="198" t="str">
        <f t="shared" si="1"/>
        <v>Физические лица с ОВЗ и инвалиды38.02.01 Экономика и бухгалтерский учет (по отраслям)Основное общее образованиеОчная</v>
      </c>
      <c r="B44" s="198">
        <v>1</v>
      </c>
      <c r="C44" s="32" t="str">
        <f>VLOOKUP(A44,ВП!$A$6:$AL$423,8,FALSE)</f>
        <v>852101О.99.0.ББ28РЭ68000</v>
      </c>
      <c r="D44" s="32">
        <v>1</v>
      </c>
      <c r="E44" s="32" t="s">
        <v>9</v>
      </c>
      <c r="F44" s="32" t="s">
        <v>39</v>
      </c>
      <c r="G44" s="32" t="s">
        <v>8</v>
      </c>
      <c r="H44" s="32" t="s">
        <v>2</v>
      </c>
      <c r="I44" s="33" t="s">
        <v>19</v>
      </c>
      <c r="J44" s="32" t="s">
        <v>3</v>
      </c>
      <c r="K44" s="32" t="s">
        <v>0</v>
      </c>
      <c r="L44" s="32">
        <v>792</v>
      </c>
      <c r="M44" s="33">
        <v>1</v>
      </c>
      <c r="N44" s="33">
        <v>1</v>
      </c>
      <c r="O44" s="33">
        <f t="shared" si="2"/>
        <v>1</v>
      </c>
      <c r="P44" s="33"/>
      <c r="Q44" s="33"/>
      <c r="R44" s="33"/>
      <c r="S44" s="47">
        <f t="shared" si="3"/>
        <v>0</v>
      </c>
      <c r="T44" s="33">
        <f t="shared" si="4"/>
        <v>0</v>
      </c>
      <c r="U44" s="198">
        <v>1</v>
      </c>
      <c r="V44" s="199"/>
    </row>
    <row r="45" spans="1:22" s="198" customFormat="1" ht="61.5" customHeight="1" x14ac:dyDescent="0.25">
      <c r="A45" s="198" t="str">
        <f t="shared" si="1"/>
        <v>Физические лица с ОВЗ и инвалиды38.02.02 Страховое дело (по отраслям)Основное общее образованиеОчная</v>
      </c>
      <c r="B45" s="198">
        <v>1</v>
      </c>
      <c r="C45" s="32" t="str">
        <f>VLOOKUP(A45,ВП!$A$6:$AL$423,8,FALSE)</f>
        <v>852101О.99.0.ББ28РЯ84000</v>
      </c>
      <c r="D45" s="32">
        <v>1</v>
      </c>
      <c r="E45" s="32" t="s">
        <v>9</v>
      </c>
      <c r="F45" s="32" t="s">
        <v>33</v>
      </c>
      <c r="G45" s="32" t="s">
        <v>8</v>
      </c>
      <c r="H45" s="32" t="s">
        <v>2</v>
      </c>
      <c r="I45" s="33" t="s">
        <v>19</v>
      </c>
      <c r="J45" s="32" t="s">
        <v>3</v>
      </c>
      <c r="K45" s="32" t="s">
        <v>0</v>
      </c>
      <c r="L45" s="32">
        <v>792</v>
      </c>
      <c r="M45" s="33">
        <v>2</v>
      </c>
      <c r="N45" s="33">
        <v>2</v>
      </c>
      <c r="O45" s="33">
        <f t="shared" si="2"/>
        <v>2</v>
      </c>
      <c r="P45" s="33"/>
      <c r="Q45" s="33"/>
      <c r="R45" s="33"/>
      <c r="S45" s="47">
        <f t="shared" si="3"/>
        <v>0</v>
      </c>
      <c r="T45" s="33">
        <f t="shared" si="4"/>
        <v>0</v>
      </c>
      <c r="U45" s="198">
        <v>1</v>
      </c>
      <c r="V45" s="199"/>
    </row>
    <row r="46" spans="1:22" s="198" customFormat="1" ht="66.75" customHeight="1" x14ac:dyDescent="0.25">
      <c r="A46" s="198" t="str">
        <f t="shared" si="1"/>
        <v>Физические лица с ОВЗ и инвалиды09.02.07 Информационные системы и программированиеОсновное общее образованиеОчная</v>
      </c>
      <c r="B46" s="198">
        <v>2</v>
      </c>
      <c r="C46" s="32" t="str">
        <f>VLOOKUP(A46,ВП!$A$6:$AL$423,8,FALSE)</f>
        <v>852101О.99.0.ББ28ЦЮ16002</v>
      </c>
      <c r="D46" s="32">
        <v>2</v>
      </c>
      <c r="E46" s="32" t="s">
        <v>9</v>
      </c>
      <c r="F46" s="32" t="s">
        <v>243</v>
      </c>
      <c r="G46" s="32" t="s">
        <v>8</v>
      </c>
      <c r="H46" s="32" t="s">
        <v>2</v>
      </c>
      <c r="I46" s="33" t="s">
        <v>19</v>
      </c>
      <c r="J46" s="32" t="s">
        <v>3</v>
      </c>
      <c r="K46" s="32" t="s">
        <v>0</v>
      </c>
      <c r="L46" s="32">
        <v>792</v>
      </c>
      <c r="M46" s="33">
        <v>6</v>
      </c>
      <c r="N46" s="33">
        <v>6</v>
      </c>
      <c r="O46" s="33">
        <f t="shared" si="2"/>
        <v>6</v>
      </c>
      <c r="P46" s="33"/>
      <c r="Q46" s="33"/>
      <c r="R46" s="33"/>
      <c r="S46" s="47">
        <f t="shared" si="3"/>
        <v>0</v>
      </c>
      <c r="T46" s="33">
        <f t="shared" si="4"/>
        <v>0</v>
      </c>
      <c r="V46" s="199"/>
    </row>
    <row r="47" spans="1:22" s="198" customFormat="1" ht="66.75" customHeight="1" x14ac:dyDescent="0.25">
      <c r="A47" s="198" t="str">
        <f t="shared" si="1"/>
        <v>Физические лица с ОВЗ и инвалиды43.02.10 ТуризмОсновное общее образованиеОчная</v>
      </c>
      <c r="B47" s="198">
        <v>2</v>
      </c>
      <c r="C47" s="32" t="str">
        <f>VLOOKUP(A47,ВП!$A$6:$AL$423,8,FALSE)</f>
        <v>852101О.99.0.ББ28УА00000</v>
      </c>
      <c r="D47" s="32">
        <v>2</v>
      </c>
      <c r="E47" s="32" t="s">
        <v>9</v>
      </c>
      <c r="F47" s="32" t="s">
        <v>40</v>
      </c>
      <c r="G47" s="32" t="s">
        <v>8</v>
      </c>
      <c r="H47" s="32" t="s">
        <v>2</v>
      </c>
      <c r="I47" s="33" t="s">
        <v>19</v>
      </c>
      <c r="J47" s="32" t="s">
        <v>3</v>
      </c>
      <c r="K47" s="32" t="s">
        <v>0</v>
      </c>
      <c r="L47" s="32">
        <v>792</v>
      </c>
      <c r="M47" s="33">
        <v>1</v>
      </c>
      <c r="N47" s="33">
        <v>1</v>
      </c>
      <c r="O47" s="33">
        <f t="shared" si="2"/>
        <v>1</v>
      </c>
      <c r="P47" s="33"/>
      <c r="Q47" s="33"/>
      <c r="R47" s="33"/>
      <c r="S47" s="47">
        <f t="shared" si="3"/>
        <v>0</v>
      </c>
      <c r="T47" s="33">
        <f t="shared" si="4"/>
        <v>0</v>
      </c>
      <c r="U47" s="198">
        <v>2</v>
      </c>
      <c r="V47" s="199"/>
    </row>
    <row r="48" spans="1:22" s="198" customFormat="1" ht="46.5" customHeight="1" x14ac:dyDescent="0.25">
      <c r="A48" s="198" t="str">
        <f t="shared" si="1"/>
        <v>Физические лица с ОВЗ и инвалиды43.02.14 Гостиничное делоОсновное общее образованиеОчная</v>
      </c>
      <c r="B48" s="198">
        <v>2</v>
      </c>
      <c r="C48" s="32" t="str">
        <f>VLOOKUP(A48,ВП!$A$6:$AL$423,8,FALSE)</f>
        <v>852101О.99.0.ББ28ШЩ16002</v>
      </c>
      <c r="D48" s="32">
        <v>2</v>
      </c>
      <c r="E48" s="32" t="s">
        <v>9</v>
      </c>
      <c r="F48" s="32" t="s">
        <v>133</v>
      </c>
      <c r="G48" s="32" t="s">
        <v>8</v>
      </c>
      <c r="H48" s="32" t="s">
        <v>2</v>
      </c>
      <c r="I48" s="33" t="s">
        <v>19</v>
      </c>
      <c r="J48" s="32" t="s">
        <v>3</v>
      </c>
      <c r="K48" s="32" t="s">
        <v>0</v>
      </c>
      <c r="L48" s="32">
        <v>792</v>
      </c>
      <c r="M48" s="33">
        <v>3</v>
      </c>
      <c r="N48" s="33">
        <v>3</v>
      </c>
      <c r="O48" s="33">
        <f t="shared" si="2"/>
        <v>3</v>
      </c>
      <c r="P48" s="33"/>
      <c r="Q48" s="33"/>
      <c r="R48" s="33"/>
      <c r="S48" s="47">
        <f t="shared" si="3"/>
        <v>0</v>
      </c>
      <c r="T48" s="33">
        <f t="shared" si="4"/>
        <v>0</v>
      </c>
      <c r="U48" s="198">
        <v>2</v>
      </c>
      <c r="V48" s="199"/>
    </row>
    <row r="49" spans="1:22" s="198" customFormat="1" ht="78.75" x14ac:dyDescent="0.25">
      <c r="A49" s="198" t="str">
        <f t="shared" si="1"/>
        <v>Физические лица с ОВЗ и инвалиды46.02.01 Документационное обеспечение управления и архивоведениеОсновное общее образованиеОчная</v>
      </c>
      <c r="B49" s="198">
        <v>2</v>
      </c>
      <c r="C49" s="32" t="str">
        <f>VLOOKUP(A49,ВП!$A$6:$AL$423,8,FALSE)</f>
        <v>852101О.99.0.ББ28УЦ60000</v>
      </c>
      <c r="D49" s="32">
        <v>2</v>
      </c>
      <c r="E49" s="32" t="s">
        <v>9</v>
      </c>
      <c r="F49" s="32" t="s">
        <v>41</v>
      </c>
      <c r="G49" s="32" t="s">
        <v>8</v>
      </c>
      <c r="H49" s="32" t="s">
        <v>2</v>
      </c>
      <c r="I49" s="33" t="s">
        <v>19</v>
      </c>
      <c r="J49" s="32" t="s">
        <v>3</v>
      </c>
      <c r="K49" s="32" t="s">
        <v>0</v>
      </c>
      <c r="L49" s="32">
        <v>792</v>
      </c>
      <c r="M49" s="33">
        <v>3</v>
      </c>
      <c r="N49" s="33">
        <v>3</v>
      </c>
      <c r="O49" s="33">
        <f t="shared" si="2"/>
        <v>3</v>
      </c>
      <c r="P49" s="33"/>
      <c r="Q49" s="33"/>
      <c r="R49" s="33"/>
      <c r="S49" s="47">
        <f t="shared" si="3"/>
        <v>0</v>
      </c>
      <c r="T49" s="33">
        <f t="shared" si="4"/>
        <v>0</v>
      </c>
      <c r="U49" s="198">
        <v>2</v>
      </c>
      <c r="V49" s="199"/>
    </row>
    <row r="50" spans="1:22" s="198" customFormat="1" ht="48" customHeight="1" x14ac:dyDescent="0.25">
      <c r="A50" s="198" t="str">
        <f t="shared" si="1"/>
        <v>Физические лица с ОВЗ и инвалиды44.02.01 Дошкольное образованиеОсновное общее образованиеОчная</v>
      </c>
      <c r="B50" s="198">
        <v>3</v>
      </c>
      <c r="C50" s="32" t="str">
        <f>VLOOKUP(A50,ВП!$A$6:$AL$423,8,FALSE)</f>
        <v>852101О.99.0.ББ28УЖ48000</v>
      </c>
      <c r="D50" s="32">
        <v>3</v>
      </c>
      <c r="E50" s="32" t="s">
        <v>9</v>
      </c>
      <c r="F50" s="32" t="s">
        <v>35</v>
      </c>
      <c r="G50" s="32" t="s">
        <v>8</v>
      </c>
      <c r="H50" s="32" t="s">
        <v>2</v>
      </c>
      <c r="I50" s="33" t="s">
        <v>19</v>
      </c>
      <c r="J50" s="32" t="s">
        <v>3</v>
      </c>
      <c r="K50" s="32" t="s">
        <v>0</v>
      </c>
      <c r="L50" s="32">
        <v>792</v>
      </c>
      <c r="M50" s="33">
        <v>1</v>
      </c>
      <c r="N50" s="33">
        <v>1</v>
      </c>
      <c r="O50" s="33">
        <f t="shared" si="2"/>
        <v>1</v>
      </c>
      <c r="P50" s="33"/>
      <c r="Q50" s="33"/>
      <c r="R50" s="33"/>
      <c r="S50" s="47">
        <f t="shared" si="3"/>
        <v>0</v>
      </c>
      <c r="T50" s="33">
        <f t="shared" si="4"/>
        <v>0</v>
      </c>
      <c r="U50" s="198">
        <v>3</v>
      </c>
      <c r="V50" s="199"/>
    </row>
    <row r="51" spans="1:22" s="198" customFormat="1" ht="48" customHeight="1" x14ac:dyDescent="0.25">
      <c r="A51" s="198" t="str">
        <f t="shared" si="1"/>
        <v>Физические лица с ОВЗ и инвалиды44.02.02 Преподавание в начальных классахОсновное общее образованиеОчная</v>
      </c>
      <c r="B51" s="198">
        <v>3</v>
      </c>
      <c r="C51" s="32" t="str">
        <f>VLOOKUP(A51,ВП!$A$6:$AL$423,8,FALSE)</f>
        <v>852101О.99.0.ББ28УИ64000</v>
      </c>
      <c r="D51" s="32">
        <v>3</v>
      </c>
      <c r="E51" s="32" t="s">
        <v>9</v>
      </c>
      <c r="F51" s="32" t="s">
        <v>38</v>
      </c>
      <c r="G51" s="32" t="s">
        <v>8</v>
      </c>
      <c r="H51" s="32" t="s">
        <v>2</v>
      </c>
      <c r="I51" s="33" t="s">
        <v>19</v>
      </c>
      <c r="J51" s="32" t="s">
        <v>3</v>
      </c>
      <c r="K51" s="32" t="s">
        <v>0</v>
      </c>
      <c r="L51" s="32">
        <v>792</v>
      </c>
      <c r="M51" s="33">
        <v>3</v>
      </c>
      <c r="N51" s="33">
        <v>3</v>
      </c>
      <c r="O51" s="33">
        <f t="shared" si="2"/>
        <v>3</v>
      </c>
      <c r="P51" s="33"/>
      <c r="Q51" s="33"/>
      <c r="R51" s="33"/>
      <c r="S51" s="47">
        <f t="shared" si="3"/>
        <v>0</v>
      </c>
      <c r="T51" s="33">
        <f t="shared" si="4"/>
        <v>0</v>
      </c>
      <c r="V51" s="199"/>
    </row>
    <row r="52" spans="1:22" s="198" customFormat="1" ht="48" customHeight="1" x14ac:dyDescent="0.25">
      <c r="A52" s="198" t="str">
        <f t="shared" si="1"/>
        <v>Физические лица с ОВЗ и инвалиды53.02.01 Музыкальное образованиеОсновное общее образованиеОчная</v>
      </c>
      <c r="B52" s="198">
        <v>6</v>
      </c>
      <c r="C52" s="32" t="str">
        <f>VLOOKUP(A52,ВП!$A$6:$AL$423,8,FALSE)</f>
        <v>852101О.99.0.ББ28ХВ32000</v>
      </c>
      <c r="D52" s="32">
        <v>6</v>
      </c>
      <c r="E52" s="32" t="s">
        <v>9</v>
      </c>
      <c r="F52" s="32" t="s">
        <v>43</v>
      </c>
      <c r="G52" s="32" t="s">
        <v>8</v>
      </c>
      <c r="H52" s="32" t="s">
        <v>2</v>
      </c>
      <c r="I52" s="33" t="s">
        <v>19</v>
      </c>
      <c r="J52" s="32" t="s">
        <v>3</v>
      </c>
      <c r="K52" s="32" t="s">
        <v>0</v>
      </c>
      <c r="L52" s="32">
        <v>792</v>
      </c>
      <c r="M52" s="33">
        <v>3</v>
      </c>
      <c r="N52" s="33">
        <v>3</v>
      </c>
      <c r="O52" s="33">
        <f t="shared" si="2"/>
        <v>3</v>
      </c>
      <c r="P52" s="33"/>
      <c r="Q52" s="33"/>
      <c r="R52" s="33"/>
      <c r="S52" s="47">
        <f t="shared" si="3"/>
        <v>0</v>
      </c>
      <c r="T52" s="33">
        <f t="shared" si="4"/>
        <v>0</v>
      </c>
      <c r="U52" s="198">
        <v>3</v>
      </c>
      <c r="V52" s="199"/>
    </row>
    <row r="53" spans="1:22" ht="12.75" customHeight="1" x14ac:dyDescent="0.25"/>
    <row r="54" spans="1:22" ht="16.5" customHeight="1" x14ac:dyDescent="0.25">
      <c r="C54" s="108" t="s">
        <v>94</v>
      </c>
      <c r="U54" s="200">
        <f>SUM(M29:M52)</f>
        <v>1097</v>
      </c>
      <c r="V54" s="200"/>
    </row>
    <row r="55" spans="1:22" s="201" customFormat="1" ht="7.5" customHeight="1" x14ac:dyDescent="0.25"/>
    <row r="56" spans="1:22" ht="14.25" customHeight="1" x14ac:dyDescent="0.25">
      <c r="C56" s="257" t="s">
        <v>25</v>
      </c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</row>
    <row r="57" spans="1:22" s="202" customFormat="1" ht="14.25" customHeight="1" x14ac:dyDescent="0.25">
      <c r="C57" s="258" t="s">
        <v>24</v>
      </c>
      <c r="D57" s="258"/>
      <c r="E57" s="259"/>
      <c r="F57" s="259"/>
      <c r="G57" s="259" t="s">
        <v>23</v>
      </c>
      <c r="H57" s="259"/>
      <c r="I57" s="259" t="s">
        <v>22</v>
      </c>
      <c r="J57" s="259"/>
      <c r="K57" s="259" t="s">
        <v>21</v>
      </c>
      <c r="L57" s="259"/>
      <c r="M57" s="259"/>
      <c r="N57" s="259" t="s">
        <v>20</v>
      </c>
      <c r="O57" s="259"/>
      <c r="P57" s="259"/>
      <c r="Q57" s="259"/>
      <c r="R57" s="259"/>
    </row>
    <row r="58" spans="1:22" s="203" customFormat="1" ht="13.5" customHeight="1" x14ac:dyDescent="0.25">
      <c r="C58" s="248">
        <v>1</v>
      </c>
      <c r="D58" s="248"/>
      <c r="E58" s="242"/>
      <c r="F58" s="242"/>
      <c r="G58" s="242">
        <v>2</v>
      </c>
      <c r="H58" s="242"/>
      <c r="I58" s="249" t="s">
        <v>95</v>
      </c>
      <c r="J58" s="249"/>
      <c r="K58" s="249" t="s">
        <v>96</v>
      </c>
      <c r="L58" s="249"/>
      <c r="M58" s="249"/>
      <c r="N58" s="242">
        <v>5</v>
      </c>
      <c r="O58" s="242"/>
      <c r="P58" s="242"/>
      <c r="Q58" s="242"/>
      <c r="R58" s="242"/>
    </row>
    <row r="59" spans="1:22" s="202" customFormat="1" ht="15" x14ac:dyDescent="0.25">
      <c r="C59" s="250"/>
      <c r="D59" s="250"/>
      <c r="E59" s="251"/>
      <c r="F59" s="251"/>
      <c r="G59" s="251"/>
      <c r="H59" s="251"/>
      <c r="I59" s="252"/>
      <c r="J59" s="252"/>
      <c r="K59" s="252"/>
      <c r="L59" s="252"/>
      <c r="M59" s="252"/>
      <c r="N59" s="253"/>
      <c r="O59" s="253"/>
      <c r="P59" s="253"/>
      <c r="Q59" s="253"/>
      <c r="R59" s="253"/>
    </row>
    <row r="60" spans="1:22" s="202" customFormat="1" ht="15" x14ac:dyDescent="0.25">
      <c r="C60" s="204"/>
      <c r="D60" s="204"/>
      <c r="E60" s="204"/>
      <c r="F60" s="204"/>
      <c r="G60" s="204"/>
      <c r="H60" s="204"/>
      <c r="I60" s="38"/>
      <c r="J60" s="38"/>
      <c r="K60" s="38"/>
      <c r="L60" s="38"/>
      <c r="M60" s="38"/>
      <c r="N60" s="204"/>
      <c r="O60" s="204"/>
      <c r="P60" s="204"/>
      <c r="Q60" s="204"/>
      <c r="R60" s="204"/>
    </row>
    <row r="61" spans="1:22" s="202" customFormat="1" ht="15" hidden="1" x14ac:dyDescent="0.25">
      <c r="C61" s="204"/>
      <c r="D61" s="204"/>
      <c r="E61" s="204"/>
      <c r="F61" s="204"/>
      <c r="G61" s="204"/>
      <c r="H61" s="204"/>
      <c r="I61" s="38"/>
      <c r="J61" s="38"/>
      <c r="K61" s="38"/>
      <c r="L61" s="38"/>
      <c r="M61" s="38"/>
      <c r="N61" s="204"/>
      <c r="O61" s="204"/>
      <c r="P61" s="204"/>
      <c r="Q61" s="204"/>
      <c r="R61" s="204"/>
    </row>
    <row r="62" spans="1:22" s="202" customFormat="1" ht="15" hidden="1" x14ac:dyDescent="0.25">
      <c r="C62" s="204"/>
      <c r="D62" s="204"/>
      <c r="E62" s="204"/>
      <c r="F62" s="204"/>
      <c r="G62" s="204"/>
      <c r="H62" s="204"/>
      <c r="I62" s="38"/>
      <c r="J62" s="38"/>
      <c r="K62" s="38"/>
      <c r="L62" s="38"/>
      <c r="M62" s="38"/>
      <c r="N62" s="204"/>
      <c r="O62" s="204"/>
      <c r="P62" s="204"/>
      <c r="Q62" s="204"/>
      <c r="R62" s="204"/>
    </row>
    <row r="63" spans="1:22" s="202" customFormat="1" ht="15" hidden="1" x14ac:dyDescent="0.25">
      <c r="C63" s="204"/>
      <c r="D63" s="204"/>
      <c r="E63" s="204"/>
      <c r="F63" s="204"/>
      <c r="G63" s="204"/>
      <c r="H63" s="204"/>
      <c r="I63" s="38"/>
      <c r="J63" s="38"/>
      <c r="K63" s="38"/>
      <c r="L63" s="38"/>
      <c r="M63" s="38"/>
      <c r="N63" s="204"/>
      <c r="O63" s="204"/>
      <c r="P63" s="204"/>
      <c r="Q63" s="204"/>
      <c r="R63" s="204"/>
    </row>
    <row r="64" spans="1:22" s="202" customFormat="1" ht="15" hidden="1" x14ac:dyDescent="0.25">
      <c r="C64" s="204"/>
      <c r="D64" s="204"/>
      <c r="E64" s="204"/>
      <c r="F64" s="204"/>
      <c r="G64" s="204"/>
      <c r="H64" s="204"/>
      <c r="I64" s="38"/>
      <c r="J64" s="38"/>
      <c r="K64" s="38"/>
      <c r="L64" s="38"/>
      <c r="M64" s="38"/>
      <c r="N64" s="204"/>
      <c r="O64" s="204"/>
      <c r="P64" s="204"/>
      <c r="Q64" s="204"/>
      <c r="R64" s="204"/>
    </row>
    <row r="65" spans="3:21" s="202" customFormat="1" ht="15" hidden="1" x14ac:dyDescent="0.25">
      <c r="C65" s="204"/>
      <c r="D65" s="204"/>
      <c r="E65" s="204"/>
      <c r="F65" s="204"/>
      <c r="G65" s="204"/>
      <c r="H65" s="204"/>
      <c r="I65" s="38"/>
      <c r="J65" s="38"/>
      <c r="K65" s="38"/>
      <c r="L65" s="38"/>
      <c r="M65" s="38"/>
      <c r="N65" s="204"/>
      <c r="O65" s="204"/>
      <c r="P65" s="204"/>
      <c r="Q65" s="204"/>
      <c r="R65" s="204"/>
    </row>
    <row r="66" spans="3:21" s="202" customFormat="1" ht="15" hidden="1" x14ac:dyDescent="0.25">
      <c r="C66" s="204"/>
      <c r="D66" s="204"/>
      <c r="E66" s="204"/>
      <c r="F66" s="204"/>
      <c r="G66" s="204"/>
      <c r="H66" s="204"/>
      <c r="I66" s="38"/>
      <c r="J66" s="38"/>
      <c r="K66" s="38"/>
      <c r="L66" s="38"/>
      <c r="M66" s="38"/>
      <c r="N66" s="204"/>
      <c r="O66" s="204"/>
      <c r="P66" s="204"/>
      <c r="Q66" s="204"/>
      <c r="R66" s="204"/>
    </row>
    <row r="67" spans="3:21" s="201" customFormat="1" ht="12.75" hidden="1" customHeight="1" x14ac:dyDescent="0.25"/>
    <row r="68" spans="3:21" ht="22.5" customHeight="1" x14ac:dyDescent="0.25">
      <c r="C68" s="108" t="s">
        <v>97</v>
      </c>
    </row>
    <row r="69" spans="3:21" ht="15" x14ac:dyDescent="0.25">
      <c r="C69" s="247" t="s">
        <v>98</v>
      </c>
      <c r="D69" s="247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  <c r="R69" s="247"/>
    </row>
    <row r="70" spans="3:21" ht="15" x14ac:dyDescent="0.25">
      <c r="C70" s="191"/>
      <c r="D70" s="206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91"/>
      <c r="Q70" s="191"/>
      <c r="R70" s="191"/>
    </row>
    <row r="71" spans="3:21" ht="15" x14ac:dyDescent="0.25">
      <c r="C71" s="239" t="s">
        <v>1381</v>
      </c>
      <c r="D71" s="239"/>
      <c r="E71" s="239"/>
      <c r="F71" s="239"/>
      <c r="G71" s="239"/>
      <c r="H71" s="239"/>
      <c r="I71" s="239"/>
      <c r="J71" s="239"/>
      <c r="K71" s="239"/>
      <c r="L71" s="239"/>
      <c r="M71" s="239"/>
      <c r="N71" s="239"/>
      <c r="O71" s="239"/>
      <c r="P71" s="239"/>
      <c r="Q71" s="239"/>
      <c r="R71" s="239"/>
      <c r="S71" s="239"/>
      <c r="T71" s="239"/>
      <c r="U71" s="239"/>
    </row>
    <row r="72" spans="3:21" ht="15" x14ac:dyDescent="0.25">
      <c r="C72" s="243" t="s">
        <v>113</v>
      </c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</row>
    <row r="73" spans="3:21" ht="15" x14ac:dyDescent="0.25">
      <c r="C73" s="243" t="s">
        <v>114</v>
      </c>
      <c r="D73" s="243"/>
      <c r="E73" s="243"/>
      <c r="F73" s="243"/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</row>
    <row r="74" spans="3:21" ht="15" x14ac:dyDescent="0.25">
      <c r="C74" s="245" t="s">
        <v>115</v>
      </c>
      <c r="D74" s="245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  <c r="T74" s="245"/>
    </row>
    <row r="75" spans="3:21" ht="15" x14ac:dyDescent="0.25">
      <c r="C75" s="246" t="s">
        <v>117</v>
      </c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  <c r="S75" s="246"/>
      <c r="T75" s="246"/>
    </row>
    <row r="76" spans="3:21" ht="13.5" customHeight="1" x14ac:dyDescent="0.25"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44"/>
    </row>
    <row r="77" spans="3:21" ht="15.75" customHeight="1" x14ac:dyDescent="0.25">
      <c r="C77" s="108" t="s">
        <v>99</v>
      </c>
    </row>
    <row r="78" spans="3:21" ht="7.5" customHeight="1" x14ac:dyDescent="0.25"/>
    <row r="79" spans="3:21" s="202" customFormat="1" ht="14.25" customHeight="1" x14ac:dyDescent="0.25">
      <c r="C79" s="233" t="s">
        <v>18</v>
      </c>
      <c r="D79" s="234"/>
      <c r="E79" s="234"/>
      <c r="F79" s="234"/>
      <c r="G79" s="235"/>
      <c r="H79" s="233" t="s">
        <v>107</v>
      </c>
      <c r="I79" s="234"/>
      <c r="J79" s="234"/>
      <c r="K79" s="234"/>
      <c r="L79" s="234"/>
      <c r="M79" s="234"/>
      <c r="N79" s="234"/>
      <c r="O79" s="234"/>
      <c r="P79" s="234"/>
      <c r="Q79" s="234"/>
      <c r="R79" s="235"/>
      <c r="S79" s="241" t="s">
        <v>17</v>
      </c>
      <c r="T79" s="241"/>
    </row>
    <row r="80" spans="3:21" s="202" customFormat="1" ht="13.5" customHeight="1" x14ac:dyDescent="0.25">
      <c r="C80" s="233">
        <v>1</v>
      </c>
      <c r="D80" s="234"/>
      <c r="E80" s="234"/>
      <c r="F80" s="234"/>
      <c r="G80" s="235"/>
      <c r="H80" s="233">
        <v>2</v>
      </c>
      <c r="I80" s="234"/>
      <c r="J80" s="234"/>
      <c r="K80" s="234"/>
      <c r="L80" s="234"/>
      <c r="M80" s="234"/>
      <c r="N80" s="234"/>
      <c r="O80" s="234"/>
      <c r="P80" s="234"/>
      <c r="Q80" s="234"/>
      <c r="R80" s="235"/>
      <c r="S80" s="242">
        <v>3</v>
      </c>
      <c r="T80" s="242"/>
    </row>
    <row r="81" spans="3:20" s="202" customFormat="1" ht="34.5" customHeight="1" x14ac:dyDescent="0.25">
      <c r="C81" s="236" t="s">
        <v>16</v>
      </c>
      <c r="D81" s="237"/>
      <c r="E81" s="237"/>
      <c r="F81" s="237"/>
      <c r="G81" s="238"/>
      <c r="H81" s="236" t="s">
        <v>108</v>
      </c>
      <c r="I81" s="237"/>
      <c r="J81" s="237"/>
      <c r="K81" s="237"/>
      <c r="L81" s="237"/>
      <c r="M81" s="237"/>
      <c r="N81" s="237"/>
      <c r="O81" s="237"/>
      <c r="P81" s="237"/>
      <c r="Q81" s="237"/>
      <c r="R81" s="238"/>
      <c r="S81" s="240" t="s">
        <v>109</v>
      </c>
      <c r="T81" s="240"/>
    </row>
    <row r="82" spans="3:20" s="202" customFormat="1" ht="23.25" customHeight="1" x14ac:dyDescent="0.25">
      <c r="C82" s="236" t="s">
        <v>110</v>
      </c>
      <c r="D82" s="237"/>
      <c r="E82" s="237"/>
      <c r="F82" s="237"/>
      <c r="G82" s="238"/>
      <c r="H82" s="236" t="s">
        <v>108</v>
      </c>
      <c r="I82" s="237"/>
      <c r="J82" s="237"/>
      <c r="K82" s="237"/>
      <c r="L82" s="237"/>
      <c r="M82" s="237"/>
      <c r="N82" s="237"/>
      <c r="O82" s="237"/>
      <c r="P82" s="237"/>
      <c r="Q82" s="237"/>
      <c r="R82" s="238"/>
      <c r="S82" s="240" t="s">
        <v>109</v>
      </c>
      <c r="T82" s="240"/>
    </row>
    <row r="83" spans="3:20" s="202" customFormat="1" ht="21" customHeight="1" x14ac:dyDescent="0.25">
      <c r="C83" s="236" t="s">
        <v>15</v>
      </c>
      <c r="D83" s="237"/>
      <c r="E83" s="237"/>
      <c r="F83" s="237"/>
      <c r="G83" s="238"/>
      <c r="H83" s="236" t="s">
        <v>108</v>
      </c>
      <c r="I83" s="237"/>
      <c r="J83" s="237"/>
      <c r="K83" s="237"/>
      <c r="L83" s="237"/>
      <c r="M83" s="237"/>
      <c r="N83" s="237"/>
      <c r="O83" s="237"/>
      <c r="P83" s="237"/>
      <c r="Q83" s="237"/>
      <c r="R83" s="238"/>
      <c r="S83" s="240" t="s">
        <v>109</v>
      </c>
      <c r="T83" s="240"/>
    </row>
    <row r="84" spans="3:20" ht="31.5" customHeight="1" x14ac:dyDescent="0.25">
      <c r="C84" s="236" t="s">
        <v>14</v>
      </c>
      <c r="D84" s="237"/>
      <c r="E84" s="237"/>
      <c r="F84" s="237"/>
      <c r="G84" s="238"/>
      <c r="H84" s="236" t="s">
        <v>108</v>
      </c>
      <c r="I84" s="237"/>
      <c r="J84" s="237"/>
      <c r="K84" s="237"/>
      <c r="L84" s="237"/>
      <c r="M84" s="237"/>
      <c r="N84" s="237"/>
      <c r="O84" s="237"/>
      <c r="P84" s="237"/>
      <c r="Q84" s="237"/>
      <c r="R84" s="238"/>
      <c r="S84" s="240" t="s">
        <v>109</v>
      </c>
      <c r="T84" s="240"/>
    </row>
  </sheetData>
  <autoFilter ref="A28:V52"/>
  <mergeCells count="97">
    <mergeCell ref="H24:I24"/>
    <mergeCell ref="L15:L16"/>
    <mergeCell ref="C18:E18"/>
    <mergeCell ref="C19:E19"/>
    <mergeCell ref="C20:E20"/>
    <mergeCell ref="C24:C27"/>
    <mergeCell ref="E24:G24"/>
    <mergeCell ref="C17:E17"/>
    <mergeCell ref="C13:E16"/>
    <mergeCell ref="F13:H13"/>
    <mergeCell ref="I13:J13"/>
    <mergeCell ref="F14:F16"/>
    <mergeCell ref="G14:G16"/>
    <mergeCell ref="H14:H16"/>
    <mergeCell ref="I14:I16"/>
    <mergeCell ref="J14:J16"/>
    <mergeCell ref="C1:R1"/>
    <mergeCell ref="C4:Q4"/>
    <mergeCell ref="R4:S9"/>
    <mergeCell ref="T4:T9"/>
    <mergeCell ref="C5:Q5"/>
    <mergeCell ref="C7:Q7"/>
    <mergeCell ref="C8:Q8"/>
    <mergeCell ref="C6:Q6"/>
    <mergeCell ref="N13:P13"/>
    <mergeCell ref="P24:R24"/>
    <mergeCell ref="Q13:R13"/>
    <mergeCell ref="K14:K16"/>
    <mergeCell ref="L14:M14"/>
    <mergeCell ref="O14:O16"/>
    <mergeCell ref="P14:P16"/>
    <mergeCell ref="Q14:Q16"/>
    <mergeCell ref="R14:R16"/>
    <mergeCell ref="N14:N16"/>
    <mergeCell ref="K13:M13"/>
    <mergeCell ref="M15:M16"/>
    <mergeCell ref="S24:T24"/>
    <mergeCell ref="J25:J27"/>
    <mergeCell ref="K25:L25"/>
    <mergeCell ref="S25:S27"/>
    <mergeCell ref="T25:T27"/>
    <mergeCell ref="K26:K27"/>
    <mergeCell ref="L26:L27"/>
    <mergeCell ref="J24:L24"/>
    <mergeCell ref="M24:O24"/>
    <mergeCell ref="Q25:Q27"/>
    <mergeCell ref="R25:R27"/>
    <mergeCell ref="M25:M27"/>
    <mergeCell ref="N25:N27"/>
    <mergeCell ref="O25:O27"/>
    <mergeCell ref="P25:P27"/>
    <mergeCell ref="C56:R56"/>
    <mergeCell ref="C57:F57"/>
    <mergeCell ref="G57:H57"/>
    <mergeCell ref="I57:J57"/>
    <mergeCell ref="K57:M57"/>
    <mergeCell ref="N57:R57"/>
    <mergeCell ref="E25:E27"/>
    <mergeCell ref="F25:F27"/>
    <mergeCell ref="G25:G27"/>
    <mergeCell ref="H25:H27"/>
    <mergeCell ref="I25:I27"/>
    <mergeCell ref="C69:R69"/>
    <mergeCell ref="C58:F58"/>
    <mergeCell ref="G58:H58"/>
    <mergeCell ref="I58:J58"/>
    <mergeCell ref="K58:M58"/>
    <mergeCell ref="N58:R58"/>
    <mergeCell ref="C59:F59"/>
    <mergeCell ref="G59:H59"/>
    <mergeCell ref="I59:J59"/>
    <mergeCell ref="K59:M59"/>
    <mergeCell ref="N59:R59"/>
    <mergeCell ref="C71:U71"/>
    <mergeCell ref="C84:G84"/>
    <mergeCell ref="H84:R84"/>
    <mergeCell ref="S84:T84"/>
    <mergeCell ref="S79:T79"/>
    <mergeCell ref="S80:T80"/>
    <mergeCell ref="S81:T81"/>
    <mergeCell ref="S82:T82"/>
    <mergeCell ref="C72:T72"/>
    <mergeCell ref="C73:T73"/>
    <mergeCell ref="G76:R76"/>
    <mergeCell ref="S83:T83"/>
    <mergeCell ref="C74:T74"/>
    <mergeCell ref="C83:G83"/>
    <mergeCell ref="H83:R83"/>
    <mergeCell ref="C75:T75"/>
    <mergeCell ref="C79:G79"/>
    <mergeCell ref="H79:R79"/>
    <mergeCell ref="C80:G80"/>
    <mergeCell ref="H81:R81"/>
    <mergeCell ref="C82:G82"/>
    <mergeCell ref="H82:R82"/>
    <mergeCell ref="H80:R80"/>
    <mergeCell ref="C81:G81"/>
  </mergeCells>
  <pageMargins left="0.70866141732283472" right="0.70866141732283472" top="0.74803149606299213" bottom="0.15748031496062992" header="0.31496062992125984" footer="0.31496062992125984"/>
  <pageSetup paperSize="9" scale="70" firstPageNumber="4" orientation="landscape" useFirstPageNumber="1" r:id="rId1"/>
  <headerFooter>
    <oddHeader>&amp;C&amp;"Times New Roman,обычный"&amp;10&amp;P</oddHeader>
  </headerFooter>
  <rowBreaks count="1" manualBreakCount="1">
    <brk id="21" min="2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view="pageBreakPreview" topLeftCell="C19" zoomScale="85" zoomScaleNormal="100" zoomScaleSheetLayoutView="85" zoomScalePageLayoutView="85" workbookViewId="0">
      <selection activeCell="B10" sqref="B1:B1048576"/>
    </sheetView>
  </sheetViews>
  <sheetFormatPr defaultColWidth="10.7109375" defaultRowHeight="12" customHeight="1" x14ac:dyDescent="0.25"/>
  <cols>
    <col min="1" max="1" width="7" style="215" hidden="1" customWidth="1"/>
    <col min="2" max="2" width="5.42578125" style="215" hidden="1" customWidth="1"/>
    <col min="3" max="3" width="10.7109375" style="215"/>
    <col min="4" max="4" width="2.85546875" style="215" hidden="1" customWidth="1"/>
    <col min="5" max="5" width="10.7109375" style="215" customWidth="1"/>
    <col min="6" max="10" width="11" style="215" customWidth="1"/>
    <col min="11" max="11" width="10.5703125" style="215" customWidth="1"/>
    <col min="12" max="12" width="7.85546875" style="215" customWidth="1"/>
    <col min="13" max="18" width="10.7109375" style="215"/>
    <col min="19" max="19" width="10.140625" style="215" customWidth="1"/>
    <col min="20" max="20" width="9.85546875" style="215" customWidth="1"/>
    <col min="21" max="21" width="0" style="215" hidden="1" customWidth="1"/>
    <col min="22" max="16384" width="10.7109375" style="215"/>
  </cols>
  <sheetData>
    <row r="1" spans="3:20" ht="18.75" customHeight="1" x14ac:dyDescent="0.25">
      <c r="C1" s="266" t="s">
        <v>74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</row>
    <row r="2" spans="3:20" ht="15" x14ac:dyDescent="0.25">
      <c r="J2" s="19" t="s">
        <v>30</v>
      </c>
      <c r="K2" s="20" t="s">
        <v>101</v>
      </c>
    </row>
    <row r="3" spans="3:20" ht="15" x14ac:dyDescent="0.25"/>
    <row r="4" spans="3:20" ht="29.25" customHeight="1" x14ac:dyDescent="0.25">
      <c r="C4" s="267" t="s">
        <v>123</v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8" t="s">
        <v>76</v>
      </c>
      <c r="S4" s="268"/>
      <c r="T4" s="269" t="s">
        <v>1368</v>
      </c>
    </row>
    <row r="5" spans="3:20" ht="29.25" customHeight="1" x14ac:dyDescent="0.25">
      <c r="C5" s="272" t="s">
        <v>7</v>
      </c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3"/>
      <c r="R5" s="268"/>
      <c r="S5" s="268"/>
      <c r="T5" s="270"/>
    </row>
    <row r="6" spans="3:20" ht="15" x14ac:dyDescent="0.25">
      <c r="C6" s="275" t="s">
        <v>116</v>
      </c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6"/>
      <c r="R6" s="268"/>
      <c r="S6" s="268"/>
      <c r="T6" s="270"/>
    </row>
    <row r="7" spans="3:20" ht="29.25" customHeight="1" x14ac:dyDescent="0.25">
      <c r="C7" s="245" t="s">
        <v>77</v>
      </c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68"/>
      <c r="S7" s="268"/>
      <c r="T7" s="270"/>
    </row>
    <row r="8" spans="3:20" ht="29.25" customHeight="1" x14ac:dyDescent="0.25">
      <c r="C8" s="274" t="s">
        <v>78</v>
      </c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68"/>
      <c r="S8" s="268"/>
      <c r="T8" s="270"/>
    </row>
    <row r="9" spans="3:20" ht="29.25" customHeight="1" x14ac:dyDescent="0.25"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194"/>
      <c r="Q9" s="194"/>
      <c r="R9" s="268"/>
      <c r="S9" s="268"/>
      <c r="T9" s="271"/>
    </row>
    <row r="10" spans="3:20" ht="16.5" customHeight="1" x14ac:dyDescent="0.25">
      <c r="C10" s="215" t="s">
        <v>79</v>
      </c>
    </row>
    <row r="11" spans="3:20" ht="15" x14ac:dyDescent="0.25">
      <c r="C11" s="215" t="s">
        <v>80</v>
      </c>
    </row>
    <row r="12" spans="3:20" ht="15" x14ac:dyDescent="0.25"/>
    <row r="13" spans="3:20" s="195" customFormat="1" ht="69" customHeight="1" x14ac:dyDescent="0.2">
      <c r="C13" s="261" t="s">
        <v>81</v>
      </c>
      <c r="D13" s="261"/>
      <c r="E13" s="261"/>
      <c r="F13" s="261" t="s">
        <v>82</v>
      </c>
      <c r="G13" s="261"/>
      <c r="H13" s="261"/>
      <c r="I13" s="261" t="s">
        <v>83</v>
      </c>
      <c r="J13" s="261"/>
      <c r="K13" s="261" t="s">
        <v>29</v>
      </c>
      <c r="L13" s="261"/>
      <c r="M13" s="261"/>
      <c r="N13" s="261" t="s">
        <v>125</v>
      </c>
      <c r="O13" s="261"/>
      <c r="P13" s="261"/>
      <c r="Q13" s="260" t="s">
        <v>84</v>
      </c>
      <c r="R13" s="260"/>
    </row>
    <row r="14" spans="3:20" s="195" customFormat="1" ht="13.5" customHeight="1" x14ac:dyDescent="0.2">
      <c r="C14" s="261"/>
      <c r="D14" s="261"/>
      <c r="E14" s="261"/>
      <c r="F14" s="254" t="s">
        <v>124</v>
      </c>
      <c r="G14" s="254" t="s">
        <v>124</v>
      </c>
      <c r="H14" s="254" t="s">
        <v>124</v>
      </c>
      <c r="I14" s="254" t="s">
        <v>124</v>
      </c>
      <c r="J14" s="254" t="s">
        <v>124</v>
      </c>
      <c r="K14" s="261" t="s">
        <v>28</v>
      </c>
      <c r="L14" s="261" t="s">
        <v>85</v>
      </c>
      <c r="M14" s="261"/>
      <c r="N14" s="263" t="s">
        <v>1378</v>
      </c>
      <c r="O14" s="263" t="s">
        <v>1379</v>
      </c>
      <c r="P14" s="263" t="s">
        <v>1380</v>
      </c>
      <c r="Q14" s="262" t="s">
        <v>86</v>
      </c>
      <c r="R14" s="260" t="s">
        <v>87</v>
      </c>
    </row>
    <row r="15" spans="3:20" s="195" customFormat="1" ht="9" customHeight="1" x14ac:dyDescent="0.2">
      <c r="C15" s="261"/>
      <c r="D15" s="261"/>
      <c r="E15" s="261"/>
      <c r="F15" s="255"/>
      <c r="G15" s="255"/>
      <c r="H15" s="255"/>
      <c r="I15" s="255"/>
      <c r="J15" s="255"/>
      <c r="K15" s="261"/>
      <c r="L15" s="261" t="s">
        <v>88</v>
      </c>
      <c r="M15" s="261" t="s">
        <v>89</v>
      </c>
      <c r="N15" s="264"/>
      <c r="O15" s="264" t="s">
        <v>90</v>
      </c>
      <c r="P15" s="264"/>
      <c r="Q15" s="262"/>
      <c r="R15" s="260"/>
    </row>
    <row r="16" spans="3:20" s="195" customFormat="1" ht="28.5" customHeight="1" x14ac:dyDescent="0.2">
      <c r="C16" s="261"/>
      <c r="D16" s="261"/>
      <c r="E16" s="261"/>
      <c r="F16" s="256"/>
      <c r="G16" s="256"/>
      <c r="H16" s="256"/>
      <c r="I16" s="256"/>
      <c r="J16" s="256"/>
      <c r="K16" s="261"/>
      <c r="L16" s="261"/>
      <c r="M16" s="261"/>
      <c r="N16" s="265"/>
      <c r="O16" s="265"/>
      <c r="P16" s="265"/>
      <c r="Q16" s="262"/>
      <c r="R16" s="260"/>
    </row>
    <row r="17" spans="1:22" s="196" customFormat="1" x14ac:dyDescent="0.25">
      <c r="C17" s="278">
        <v>1</v>
      </c>
      <c r="D17" s="278"/>
      <c r="E17" s="278"/>
      <c r="F17" s="221">
        <v>2</v>
      </c>
      <c r="G17" s="221">
        <v>3</v>
      </c>
      <c r="H17" s="221">
        <v>4</v>
      </c>
      <c r="I17" s="221">
        <v>5</v>
      </c>
      <c r="J17" s="221">
        <v>6</v>
      </c>
      <c r="K17" s="221">
        <v>7</v>
      </c>
      <c r="L17" s="221">
        <v>8</v>
      </c>
      <c r="M17" s="221">
        <v>9</v>
      </c>
      <c r="N17" s="33">
        <v>10</v>
      </c>
      <c r="O17" s="33">
        <v>11</v>
      </c>
      <c r="P17" s="33">
        <v>12</v>
      </c>
      <c r="Q17" s="221">
        <v>13</v>
      </c>
      <c r="R17" s="221">
        <v>14</v>
      </c>
    </row>
    <row r="18" spans="1:22" s="195" customFormat="1" x14ac:dyDescent="0.2">
      <c r="C18" s="277"/>
      <c r="D18" s="277"/>
      <c r="E18" s="277"/>
      <c r="F18" s="26"/>
      <c r="G18" s="26"/>
      <c r="H18" s="26"/>
      <c r="I18" s="27"/>
      <c r="J18" s="28"/>
      <c r="K18" s="28"/>
      <c r="L18" s="29"/>
      <c r="M18" s="29"/>
      <c r="N18" s="52"/>
      <c r="O18" s="53"/>
      <c r="P18" s="54"/>
      <c r="Q18" s="26"/>
      <c r="R18" s="26"/>
    </row>
    <row r="19" spans="1:22" s="195" customFormat="1" x14ac:dyDescent="0.2">
      <c r="C19" s="277"/>
      <c r="D19" s="277"/>
      <c r="E19" s="277"/>
      <c r="F19" s="26"/>
      <c r="G19" s="26"/>
      <c r="H19" s="26"/>
      <c r="I19" s="26"/>
      <c r="J19" s="28"/>
      <c r="K19" s="28"/>
      <c r="L19" s="29"/>
      <c r="M19" s="29"/>
      <c r="N19" s="27"/>
      <c r="O19" s="222"/>
      <c r="P19" s="26"/>
      <c r="Q19" s="26"/>
      <c r="R19" s="26"/>
    </row>
    <row r="20" spans="1:22" s="195" customFormat="1" x14ac:dyDescent="0.2">
      <c r="C20" s="277"/>
      <c r="D20" s="277"/>
      <c r="E20" s="277"/>
      <c r="F20" s="26"/>
      <c r="G20" s="26"/>
      <c r="H20" s="26"/>
      <c r="I20" s="26"/>
      <c r="J20" s="28"/>
      <c r="K20" s="28"/>
      <c r="L20" s="29"/>
      <c r="M20" s="29"/>
      <c r="N20" s="27"/>
      <c r="O20" s="222"/>
      <c r="P20" s="26"/>
      <c r="Q20" s="26"/>
      <c r="R20" s="26"/>
    </row>
    <row r="21" spans="1:22" ht="15" x14ac:dyDescent="0.25"/>
    <row r="22" spans="1:22" ht="16.5" customHeight="1" x14ac:dyDescent="0.25">
      <c r="C22" s="215" t="s">
        <v>91</v>
      </c>
    </row>
    <row r="23" spans="1:22" ht="6" customHeight="1" x14ac:dyDescent="0.25"/>
    <row r="24" spans="1:22" s="197" customFormat="1" ht="67.5" customHeight="1" x14ac:dyDescent="0.2">
      <c r="C24" s="261" t="s">
        <v>81</v>
      </c>
      <c r="D24" s="220"/>
      <c r="E24" s="261" t="s">
        <v>126</v>
      </c>
      <c r="F24" s="261"/>
      <c r="G24" s="261"/>
      <c r="H24" s="261" t="s">
        <v>83</v>
      </c>
      <c r="I24" s="261"/>
      <c r="J24" s="261" t="s">
        <v>26</v>
      </c>
      <c r="K24" s="261"/>
      <c r="L24" s="261"/>
      <c r="M24" s="261" t="s">
        <v>92</v>
      </c>
      <c r="N24" s="261"/>
      <c r="O24" s="261"/>
      <c r="P24" s="261" t="s">
        <v>127</v>
      </c>
      <c r="Q24" s="261"/>
      <c r="R24" s="261"/>
      <c r="S24" s="260" t="s">
        <v>93</v>
      </c>
      <c r="T24" s="260"/>
    </row>
    <row r="25" spans="1:22" s="197" customFormat="1" ht="27" customHeight="1" x14ac:dyDescent="0.2">
      <c r="C25" s="261"/>
      <c r="D25" s="217"/>
      <c r="E25" s="254" t="s">
        <v>222</v>
      </c>
      <c r="F25" s="254" t="s">
        <v>223</v>
      </c>
      <c r="G25" s="254" t="s">
        <v>224</v>
      </c>
      <c r="H25" s="254" t="s">
        <v>225</v>
      </c>
      <c r="I25" s="254" t="s">
        <v>226</v>
      </c>
      <c r="J25" s="261" t="s">
        <v>28</v>
      </c>
      <c r="K25" s="261" t="s">
        <v>85</v>
      </c>
      <c r="L25" s="261"/>
      <c r="M25" s="263" t="s">
        <v>1378</v>
      </c>
      <c r="N25" s="263" t="s">
        <v>1379</v>
      </c>
      <c r="O25" s="263" t="s">
        <v>1380</v>
      </c>
      <c r="P25" s="263" t="s">
        <v>1378</v>
      </c>
      <c r="Q25" s="263" t="s">
        <v>1379</v>
      </c>
      <c r="R25" s="263" t="s">
        <v>1380</v>
      </c>
      <c r="S25" s="262" t="s">
        <v>86</v>
      </c>
      <c r="T25" s="260" t="s">
        <v>87</v>
      </c>
    </row>
    <row r="26" spans="1:22" s="197" customFormat="1" ht="27" customHeight="1" x14ac:dyDescent="0.2">
      <c r="C26" s="261"/>
      <c r="D26" s="218"/>
      <c r="E26" s="255"/>
      <c r="F26" s="255"/>
      <c r="G26" s="255"/>
      <c r="H26" s="255"/>
      <c r="I26" s="255"/>
      <c r="J26" s="261"/>
      <c r="K26" s="261" t="s">
        <v>20</v>
      </c>
      <c r="L26" s="261" t="s">
        <v>89</v>
      </c>
      <c r="M26" s="264"/>
      <c r="N26" s="264" t="s">
        <v>90</v>
      </c>
      <c r="O26" s="264"/>
      <c r="P26" s="264"/>
      <c r="Q26" s="264" t="s">
        <v>90</v>
      </c>
      <c r="R26" s="264"/>
      <c r="S26" s="262"/>
      <c r="T26" s="260"/>
    </row>
    <row r="27" spans="1:22" s="197" customFormat="1" ht="25.5" customHeight="1" x14ac:dyDescent="0.2">
      <c r="C27" s="261"/>
      <c r="D27" s="219"/>
      <c r="E27" s="256"/>
      <c r="F27" s="256"/>
      <c r="G27" s="256"/>
      <c r="H27" s="256"/>
      <c r="I27" s="256"/>
      <c r="J27" s="261"/>
      <c r="K27" s="261"/>
      <c r="L27" s="261"/>
      <c r="M27" s="265"/>
      <c r="N27" s="265"/>
      <c r="O27" s="265"/>
      <c r="P27" s="265"/>
      <c r="Q27" s="265"/>
      <c r="R27" s="265"/>
      <c r="S27" s="262"/>
      <c r="T27" s="260"/>
    </row>
    <row r="28" spans="1:22" s="198" customFormat="1" ht="11.25" x14ac:dyDescent="0.25">
      <c r="C28" s="33">
        <v>1</v>
      </c>
      <c r="D28" s="33"/>
      <c r="E28" s="33">
        <v>2</v>
      </c>
      <c r="F28" s="33">
        <v>3</v>
      </c>
      <c r="G28" s="33">
        <v>4</v>
      </c>
      <c r="H28" s="33">
        <v>5</v>
      </c>
      <c r="I28" s="33">
        <v>6</v>
      </c>
      <c r="J28" s="33">
        <v>7</v>
      </c>
      <c r="K28" s="33">
        <v>8</v>
      </c>
      <c r="L28" s="33">
        <v>9</v>
      </c>
      <c r="M28" s="33">
        <v>10</v>
      </c>
      <c r="N28" s="33">
        <v>11</v>
      </c>
      <c r="O28" s="33">
        <v>12</v>
      </c>
      <c r="P28" s="33">
        <v>13</v>
      </c>
      <c r="Q28" s="33">
        <v>14</v>
      </c>
      <c r="R28" s="33">
        <v>15</v>
      </c>
      <c r="S28" s="33">
        <v>16</v>
      </c>
      <c r="T28" s="33">
        <v>17</v>
      </c>
    </row>
    <row r="29" spans="1:22" s="198" customFormat="1" ht="65.25" customHeight="1" x14ac:dyDescent="0.25">
      <c r="A29" s="198" t="str">
        <f>E29&amp;F29&amp;G29&amp;H29</f>
        <v>Физические лица за исключением лиц с ОВЗ и инвалидов43.02.16 Туризм и гостеприимствоОсновное общее образованиеОчная</v>
      </c>
      <c r="B29" s="198">
        <v>1</v>
      </c>
      <c r="C29" s="32" t="s">
        <v>1367</v>
      </c>
      <c r="D29" s="32">
        <v>2</v>
      </c>
      <c r="E29" s="32" t="s">
        <v>1</v>
      </c>
      <c r="F29" s="32" t="s">
        <v>1369</v>
      </c>
      <c r="G29" s="32" t="s">
        <v>8</v>
      </c>
      <c r="H29" s="33" t="s">
        <v>2</v>
      </c>
      <c r="I29" s="33" t="s">
        <v>19</v>
      </c>
      <c r="J29" s="32" t="s">
        <v>3</v>
      </c>
      <c r="K29" s="32" t="s">
        <v>0</v>
      </c>
      <c r="L29" s="32">
        <v>792</v>
      </c>
      <c r="M29" s="33">
        <v>7</v>
      </c>
      <c r="N29" s="33">
        <v>0</v>
      </c>
      <c r="O29" s="33">
        <f>N29</f>
        <v>0</v>
      </c>
      <c r="P29" s="33"/>
      <c r="Q29" s="33"/>
      <c r="R29" s="33"/>
      <c r="S29" s="47">
        <f t="shared" ref="S29" si="0">ROUND(T29/M29*100,1)</f>
        <v>0</v>
      </c>
      <c r="T29" s="33">
        <f>ROUNDDOWN(M29*0.05,0)</f>
        <v>0</v>
      </c>
      <c r="U29" s="198">
        <v>1</v>
      </c>
      <c r="V29" s="199"/>
    </row>
    <row r="30" spans="1:22" s="198" customFormat="1" ht="65.25" customHeight="1" x14ac:dyDescent="0.25">
      <c r="B30" s="198">
        <v>1</v>
      </c>
      <c r="C30" s="32" t="s">
        <v>1401</v>
      </c>
      <c r="D30" s="32">
        <v>3</v>
      </c>
      <c r="E30" s="32" t="s">
        <v>1</v>
      </c>
      <c r="F30" s="32" t="s">
        <v>447</v>
      </c>
      <c r="G30" s="32" t="s">
        <v>8</v>
      </c>
      <c r="H30" s="33" t="s">
        <v>2</v>
      </c>
      <c r="I30" s="33" t="s">
        <v>19</v>
      </c>
      <c r="J30" s="32" t="s">
        <v>3</v>
      </c>
      <c r="K30" s="32" t="s">
        <v>0</v>
      </c>
      <c r="L30" s="32">
        <v>792</v>
      </c>
      <c r="M30" s="33">
        <v>8</v>
      </c>
      <c r="N30" s="33">
        <v>0</v>
      </c>
      <c r="O30" s="33">
        <f>N30</f>
        <v>0</v>
      </c>
      <c r="P30" s="33"/>
      <c r="Q30" s="33"/>
      <c r="R30" s="33"/>
      <c r="S30" s="47">
        <f t="shared" ref="S30" si="1">ROUND(T30/M30*100,1)</f>
        <v>0</v>
      </c>
      <c r="T30" s="33">
        <f>ROUNDDOWN(M30*0.05,0)</f>
        <v>0</v>
      </c>
      <c r="V30" s="199"/>
    </row>
    <row r="31" spans="1:22" ht="12.75" customHeight="1" x14ac:dyDescent="0.25"/>
    <row r="32" spans="1:22" ht="16.5" customHeight="1" x14ac:dyDescent="0.25">
      <c r="C32" s="215" t="s">
        <v>94</v>
      </c>
      <c r="U32" s="200">
        <f>SUM(M29:M29)</f>
        <v>7</v>
      </c>
      <c r="V32" s="200"/>
    </row>
    <row r="33" spans="3:18" s="201" customFormat="1" ht="7.5" customHeight="1" x14ac:dyDescent="0.25"/>
    <row r="34" spans="3:18" ht="14.25" customHeight="1" x14ac:dyDescent="0.25">
      <c r="C34" s="257" t="s">
        <v>25</v>
      </c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</row>
    <row r="35" spans="3:18" s="202" customFormat="1" ht="14.25" customHeight="1" x14ac:dyDescent="0.25">
      <c r="C35" s="258" t="s">
        <v>24</v>
      </c>
      <c r="D35" s="258"/>
      <c r="E35" s="259"/>
      <c r="F35" s="259"/>
      <c r="G35" s="259" t="s">
        <v>23</v>
      </c>
      <c r="H35" s="259"/>
      <c r="I35" s="259" t="s">
        <v>22</v>
      </c>
      <c r="J35" s="259"/>
      <c r="K35" s="259" t="s">
        <v>21</v>
      </c>
      <c r="L35" s="259"/>
      <c r="M35" s="259"/>
      <c r="N35" s="259" t="s">
        <v>20</v>
      </c>
      <c r="O35" s="259"/>
      <c r="P35" s="259"/>
      <c r="Q35" s="259"/>
      <c r="R35" s="259"/>
    </row>
    <row r="36" spans="3:18" s="203" customFormat="1" ht="13.5" customHeight="1" x14ac:dyDescent="0.25">
      <c r="C36" s="248">
        <v>1</v>
      </c>
      <c r="D36" s="248"/>
      <c r="E36" s="242"/>
      <c r="F36" s="242"/>
      <c r="G36" s="242">
        <v>2</v>
      </c>
      <c r="H36" s="242"/>
      <c r="I36" s="249" t="s">
        <v>95</v>
      </c>
      <c r="J36" s="249"/>
      <c r="K36" s="249" t="s">
        <v>96</v>
      </c>
      <c r="L36" s="249"/>
      <c r="M36" s="249"/>
      <c r="N36" s="242">
        <v>5</v>
      </c>
      <c r="O36" s="242"/>
      <c r="P36" s="242"/>
      <c r="Q36" s="242"/>
      <c r="R36" s="242"/>
    </row>
    <row r="37" spans="3:18" s="202" customFormat="1" ht="15" x14ac:dyDescent="0.25">
      <c r="C37" s="250"/>
      <c r="D37" s="250"/>
      <c r="E37" s="251"/>
      <c r="F37" s="251"/>
      <c r="G37" s="251"/>
      <c r="H37" s="251"/>
      <c r="I37" s="252"/>
      <c r="J37" s="252"/>
      <c r="K37" s="252"/>
      <c r="L37" s="252"/>
      <c r="M37" s="252"/>
      <c r="N37" s="253"/>
      <c r="O37" s="253"/>
      <c r="P37" s="253"/>
      <c r="Q37" s="253"/>
      <c r="R37" s="253"/>
    </row>
    <row r="38" spans="3:18" s="202" customFormat="1" ht="15" x14ac:dyDescent="0.25">
      <c r="C38" s="204"/>
      <c r="D38" s="204"/>
      <c r="E38" s="204"/>
      <c r="F38" s="204"/>
      <c r="G38" s="204"/>
      <c r="H38" s="204"/>
      <c r="I38" s="38"/>
      <c r="J38" s="38"/>
      <c r="K38" s="38"/>
      <c r="L38" s="38"/>
      <c r="M38" s="38"/>
      <c r="N38" s="204"/>
      <c r="O38" s="204"/>
      <c r="P38" s="204"/>
      <c r="Q38" s="204"/>
      <c r="R38" s="204"/>
    </row>
    <row r="39" spans="3:18" s="202" customFormat="1" ht="15" hidden="1" x14ac:dyDescent="0.25">
      <c r="C39" s="204"/>
      <c r="D39" s="204"/>
      <c r="E39" s="204"/>
      <c r="F39" s="204"/>
      <c r="G39" s="204"/>
      <c r="H39" s="204"/>
      <c r="I39" s="38"/>
      <c r="J39" s="38"/>
      <c r="K39" s="38"/>
      <c r="L39" s="38"/>
      <c r="M39" s="38"/>
      <c r="N39" s="204"/>
      <c r="O39" s="204"/>
      <c r="P39" s="204"/>
      <c r="Q39" s="204"/>
      <c r="R39" s="204"/>
    </row>
    <row r="40" spans="3:18" s="202" customFormat="1" ht="15" hidden="1" x14ac:dyDescent="0.25">
      <c r="C40" s="204"/>
      <c r="D40" s="204"/>
      <c r="E40" s="204"/>
      <c r="F40" s="204"/>
      <c r="G40" s="204"/>
      <c r="H40" s="204"/>
      <c r="I40" s="38"/>
      <c r="J40" s="38"/>
      <c r="K40" s="38"/>
      <c r="L40" s="38"/>
      <c r="M40" s="38"/>
      <c r="N40" s="204"/>
      <c r="O40" s="204"/>
      <c r="P40" s="204"/>
      <c r="Q40" s="204"/>
      <c r="R40" s="204"/>
    </row>
    <row r="41" spans="3:18" s="202" customFormat="1" ht="15" hidden="1" x14ac:dyDescent="0.25">
      <c r="C41" s="204"/>
      <c r="D41" s="204"/>
      <c r="E41" s="204"/>
      <c r="F41" s="204"/>
      <c r="G41" s="204"/>
      <c r="H41" s="204"/>
      <c r="I41" s="38"/>
      <c r="J41" s="38"/>
      <c r="K41" s="38"/>
      <c r="L41" s="38"/>
      <c r="M41" s="38"/>
      <c r="N41" s="204"/>
      <c r="O41" s="204"/>
      <c r="P41" s="204"/>
      <c r="Q41" s="204"/>
      <c r="R41" s="204"/>
    </row>
    <row r="42" spans="3:18" s="202" customFormat="1" ht="15" hidden="1" x14ac:dyDescent="0.25">
      <c r="C42" s="204"/>
      <c r="D42" s="204"/>
      <c r="E42" s="204"/>
      <c r="F42" s="204"/>
      <c r="G42" s="204"/>
      <c r="H42" s="204"/>
      <c r="I42" s="38"/>
      <c r="J42" s="38"/>
      <c r="K42" s="38"/>
      <c r="L42" s="38"/>
      <c r="M42" s="38"/>
      <c r="N42" s="204"/>
      <c r="O42" s="204"/>
      <c r="P42" s="204"/>
      <c r="Q42" s="204"/>
      <c r="R42" s="204"/>
    </row>
    <row r="43" spans="3:18" s="202" customFormat="1" ht="15" hidden="1" x14ac:dyDescent="0.25">
      <c r="C43" s="204"/>
      <c r="D43" s="204"/>
      <c r="E43" s="204"/>
      <c r="F43" s="204"/>
      <c r="G43" s="204"/>
      <c r="H43" s="204"/>
      <c r="I43" s="38"/>
      <c r="J43" s="38"/>
      <c r="K43" s="38"/>
      <c r="L43" s="38"/>
      <c r="M43" s="38"/>
      <c r="N43" s="204"/>
      <c r="O43" s="204"/>
      <c r="P43" s="204"/>
      <c r="Q43" s="204"/>
      <c r="R43" s="204"/>
    </row>
    <row r="44" spans="3:18" s="202" customFormat="1" ht="15" hidden="1" x14ac:dyDescent="0.25">
      <c r="C44" s="204"/>
      <c r="D44" s="204"/>
      <c r="E44" s="204"/>
      <c r="F44" s="204"/>
      <c r="G44" s="204"/>
      <c r="H44" s="204"/>
      <c r="I44" s="38"/>
      <c r="J44" s="38"/>
      <c r="K44" s="38"/>
      <c r="L44" s="38"/>
      <c r="M44" s="38"/>
      <c r="N44" s="204"/>
      <c r="O44" s="204"/>
      <c r="P44" s="204"/>
      <c r="Q44" s="204"/>
      <c r="R44" s="204"/>
    </row>
    <row r="45" spans="3:18" s="201" customFormat="1" ht="12.75" hidden="1" customHeight="1" x14ac:dyDescent="0.25"/>
    <row r="46" spans="3:18" ht="22.5" customHeight="1" x14ac:dyDescent="0.25">
      <c r="C46" s="215" t="s">
        <v>97</v>
      </c>
    </row>
    <row r="47" spans="3:18" ht="15" x14ac:dyDescent="0.25">
      <c r="C47" s="247" t="s">
        <v>98</v>
      </c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</row>
    <row r="48" spans="3:18" ht="15" x14ac:dyDescent="0.25"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</row>
    <row r="49" spans="3:21" ht="15" x14ac:dyDescent="0.25">
      <c r="C49" s="239" t="s">
        <v>1381</v>
      </c>
      <c r="D49" s="239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</row>
    <row r="50" spans="3:21" ht="15" x14ac:dyDescent="0.25">
      <c r="C50" s="243" t="s">
        <v>113</v>
      </c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</row>
    <row r="51" spans="3:21" ht="15" x14ac:dyDescent="0.25">
      <c r="C51" s="243" t="s">
        <v>114</v>
      </c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</row>
    <row r="52" spans="3:21" ht="15" x14ac:dyDescent="0.25">
      <c r="C52" s="245" t="s">
        <v>115</v>
      </c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</row>
    <row r="53" spans="3:21" ht="15" x14ac:dyDescent="0.25">
      <c r="C53" s="246" t="s">
        <v>117</v>
      </c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</row>
    <row r="54" spans="3:21" ht="13.5" customHeight="1" x14ac:dyDescent="0.25"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</row>
    <row r="55" spans="3:21" ht="15.75" customHeight="1" x14ac:dyDescent="0.25">
      <c r="C55" s="215" t="s">
        <v>99</v>
      </c>
    </row>
    <row r="56" spans="3:21" ht="7.5" customHeight="1" x14ac:dyDescent="0.25"/>
    <row r="57" spans="3:21" s="202" customFormat="1" ht="14.25" customHeight="1" x14ac:dyDescent="0.25">
      <c r="C57" s="233" t="s">
        <v>18</v>
      </c>
      <c r="D57" s="234"/>
      <c r="E57" s="234"/>
      <c r="F57" s="234"/>
      <c r="G57" s="235"/>
      <c r="H57" s="233" t="s">
        <v>107</v>
      </c>
      <c r="I57" s="234"/>
      <c r="J57" s="234"/>
      <c r="K57" s="234"/>
      <c r="L57" s="234"/>
      <c r="M57" s="234"/>
      <c r="N57" s="234"/>
      <c r="O57" s="234"/>
      <c r="P57" s="234"/>
      <c r="Q57" s="234"/>
      <c r="R57" s="235"/>
      <c r="S57" s="241" t="s">
        <v>17</v>
      </c>
      <c r="T57" s="241"/>
    </row>
    <row r="58" spans="3:21" s="202" customFormat="1" ht="13.5" customHeight="1" x14ac:dyDescent="0.25">
      <c r="C58" s="233">
        <v>1</v>
      </c>
      <c r="D58" s="234"/>
      <c r="E58" s="234"/>
      <c r="F58" s="234"/>
      <c r="G58" s="235"/>
      <c r="H58" s="233">
        <v>2</v>
      </c>
      <c r="I58" s="234"/>
      <c r="J58" s="234"/>
      <c r="K58" s="234"/>
      <c r="L58" s="234"/>
      <c r="M58" s="234"/>
      <c r="N58" s="234"/>
      <c r="O58" s="234"/>
      <c r="P58" s="234"/>
      <c r="Q58" s="234"/>
      <c r="R58" s="235"/>
      <c r="S58" s="242">
        <v>3</v>
      </c>
      <c r="T58" s="242"/>
    </row>
    <row r="59" spans="3:21" s="202" customFormat="1" ht="34.5" customHeight="1" x14ac:dyDescent="0.25">
      <c r="C59" s="236" t="s">
        <v>16</v>
      </c>
      <c r="D59" s="237"/>
      <c r="E59" s="237"/>
      <c r="F59" s="237"/>
      <c r="G59" s="238"/>
      <c r="H59" s="236" t="s">
        <v>108</v>
      </c>
      <c r="I59" s="237"/>
      <c r="J59" s="237"/>
      <c r="K59" s="237"/>
      <c r="L59" s="237"/>
      <c r="M59" s="237"/>
      <c r="N59" s="237"/>
      <c r="O59" s="237"/>
      <c r="P59" s="237"/>
      <c r="Q59" s="237"/>
      <c r="R59" s="238"/>
      <c r="S59" s="240" t="s">
        <v>109</v>
      </c>
      <c r="T59" s="240"/>
    </row>
    <row r="60" spans="3:21" s="202" customFormat="1" ht="23.25" customHeight="1" x14ac:dyDescent="0.25">
      <c r="C60" s="236" t="s">
        <v>110</v>
      </c>
      <c r="D60" s="237"/>
      <c r="E60" s="237"/>
      <c r="F60" s="237"/>
      <c r="G60" s="238"/>
      <c r="H60" s="236" t="s">
        <v>108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8"/>
      <c r="S60" s="240" t="s">
        <v>109</v>
      </c>
      <c r="T60" s="240"/>
    </row>
    <row r="61" spans="3:21" s="202" customFormat="1" ht="21" customHeight="1" x14ac:dyDescent="0.25">
      <c r="C61" s="236" t="s">
        <v>15</v>
      </c>
      <c r="D61" s="237"/>
      <c r="E61" s="237"/>
      <c r="F61" s="237"/>
      <c r="G61" s="238"/>
      <c r="H61" s="236" t="s">
        <v>108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8"/>
      <c r="S61" s="240" t="s">
        <v>109</v>
      </c>
      <c r="T61" s="240"/>
    </row>
    <row r="62" spans="3:21" ht="31.5" customHeight="1" x14ac:dyDescent="0.25">
      <c r="C62" s="236" t="s">
        <v>14</v>
      </c>
      <c r="D62" s="237"/>
      <c r="E62" s="237"/>
      <c r="F62" s="237"/>
      <c r="G62" s="238"/>
      <c r="H62" s="236" t="s">
        <v>108</v>
      </c>
      <c r="I62" s="237"/>
      <c r="J62" s="237"/>
      <c r="K62" s="237"/>
      <c r="L62" s="237"/>
      <c r="M62" s="237"/>
      <c r="N62" s="237"/>
      <c r="O62" s="237"/>
      <c r="P62" s="237"/>
      <c r="Q62" s="237"/>
      <c r="R62" s="238"/>
      <c r="S62" s="240" t="s">
        <v>109</v>
      </c>
      <c r="T62" s="240"/>
    </row>
  </sheetData>
  <autoFilter ref="A28:V29"/>
  <mergeCells count="97">
    <mergeCell ref="C1:R1"/>
    <mergeCell ref="C4:Q4"/>
    <mergeCell ref="R4:S9"/>
    <mergeCell ref="T4:T9"/>
    <mergeCell ref="C5:Q5"/>
    <mergeCell ref="C6:Q6"/>
    <mergeCell ref="C7:Q7"/>
    <mergeCell ref="C8:Q8"/>
    <mergeCell ref="Q13:R13"/>
    <mergeCell ref="F14:F16"/>
    <mergeCell ref="G14:G16"/>
    <mergeCell ref="H14:H16"/>
    <mergeCell ref="I14:I16"/>
    <mergeCell ref="Q14:Q16"/>
    <mergeCell ref="R14:R16"/>
    <mergeCell ref="C18:E18"/>
    <mergeCell ref="J14:J16"/>
    <mergeCell ref="K14:K16"/>
    <mergeCell ref="L14:M14"/>
    <mergeCell ref="N14:N16"/>
    <mergeCell ref="C13:E16"/>
    <mergeCell ref="F13:H13"/>
    <mergeCell ref="I13:J13"/>
    <mergeCell ref="K13:M13"/>
    <mergeCell ref="N13:P13"/>
    <mergeCell ref="L15:L16"/>
    <mergeCell ref="M15:M16"/>
    <mergeCell ref="C17:E17"/>
    <mergeCell ref="O14:O16"/>
    <mergeCell ref="P14:P16"/>
    <mergeCell ref="C19:E19"/>
    <mergeCell ref="C20:E20"/>
    <mergeCell ref="C24:C27"/>
    <mergeCell ref="E24:G24"/>
    <mergeCell ref="H24:I24"/>
    <mergeCell ref="M24:O24"/>
    <mergeCell ref="P24:R24"/>
    <mergeCell ref="S24:T24"/>
    <mergeCell ref="E25:E27"/>
    <mergeCell ref="F25:F27"/>
    <mergeCell ref="G25:G27"/>
    <mergeCell ref="H25:H27"/>
    <mergeCell ref="I25:I27"/>
    <mergeCell ref="J25:J27"/>
    <mergeCell ref="K25:L25"/>
    <mergeCell ref="J24:L24"/>
    <mergeCell ref="S25:S27"/>
    <mergeCell ref="T25:T27"/>
    <mergeCell ref="K26:K27"/>
    <mergeCell ref="L26:L27"/>
    <mergeCell ref="C35:F35"/>
    <mergeCell ref="G35:H35"/>
    <mergeCell ref="I35:J35"/>
    <mergeCell ref="K35:M35"/>
    <mergeCell ref="N35:R35"/>
    <mergeCell ref="C34:R34"/>
    <mergeCell ref="M25:M27"/>
    <mergeCell ref="N25:N27"/>
    <mergeCell ref="O25:O27"/>
    <mergeCell ref="P25:P27"/>
    <mergeCell ref="Q25:Q27"/>
    <mergeCell ref="R25:R27"/>
    <mergeCell ref="C53:T53"/>
    <mergeCell ref="C36:F36"/>
    <mergeCell ref="G36:H36"/>
    <mergeCell ref="I36:J36"/>
    <mergeCell ref="K36:M36"/>
    <mergeCell ref="N36:R36"/>
    <mergeCell ref="C37:F37"/>
    <mergeCell ref="G37:H37"/>
    <mergeCell ref="I37:J37"/>
    <mergeCell ref="K37:M37"/>
    <mergeCell ref="N37:R37"/>
    <mergeCell ref="C47:R47"/>
    <mergeCell ref="C49:U49"/>
    <mergeCell ref="C50:T50"/>
    <mergeCell ref="C51:T51"/>
    <mergeCell ref="C52:T52"/>
    <mergeCell ref="G54:R54"/>
    <mergeCell ref="C57:G57"/>
    <mergeCell ref="H57:R57"/>
    <mergeCell ref="S57:T57"/>
    <mergeCell ref="C58:G58"/>
    <mergeCell ref="H58:R58"/>
    <mergeCell ref="S58:T58"/>
    <mergeCell ref="C59:G59"/>
    <mergeCell ref="H59:R59"/>
    <mergeCell ref="S59:T59"/>
    <mergeCell ref="C60:G60"/>
    <mergeCell ref="H60:R60"/>
    <mergeCell ref="S60:T60"/>
    <mergeCell ref="C61:G61"/>
    <mergeCell ref="H61:R61"/>
    <mergeCell ref="S61:T61"/>
    <mergeCell ref="C62:G62"/>
    <mergeCell ref="H62:R62"/>
    <mergeCell ref="S62:T62"/>
  </mergeCells>
  <pageMargins left="0.70866141732283472" right="0.70866141732283472" top="0.74803149606299213" bottom="0.15748031496062992" header="0.31496062992125984" footer="0.31496062992125984"/>
  <pageSetup paperSize="9" scale="70" firstPageNumber="4" orientation="landscape" useFirstPageNumber="1" r:id="rId1"/>
  <headerFooter>
    <oddHeader>&amp;C&amp;"Times New Roman,обычный"&amp;10&amp;P</oddHeader>
  </headerFooter>
  <rowBreaks count="1" manualBreakCount="1">
    <brk id="21" min="2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view="pageBreakPreview" topLeftCell="B13" zoomScale="85" zoomScaleNormal="100" zoomScaleSheetLayoutView="85" zoomScalePageLayoutView="85" workbookViewId="0">
      <selection activeCell="I25" sqref="I25:J25"/>
    </sheetView>
  </sheetViews>
  <sheetFormatPr defaultColWidth="10.7109375" defaultRowHeight="12" customHeight="1" x14ac:dyDescent="0.25"/>
  <cols>
    <col min="1" max="1" width="4" style="139" hidden="1" customWidth="1"/>
    <col min="2" max="2" width="15.140625" style="21" customWidth="1"/>
    <col min="3" max="3" width="16.5703125" style="21" customWidth="1"/>
    <col min="4" max="4" width="9.5703125" style="21" customWidth="1"/>
    <col min="5" max="5" width="10.7109375" style="21" customWidth="1"/>
    <col min="6" max="6" width="10.140625" style="21" customWidth="1"/>
    <col min="7" max="7" width="9.7109375" style="21" customWidth="1"/>
    <col min="8" max="8" width="11" style="21" customWidth="1"/>
    <col min="9" max="9" width="14.42578125" style="21" customWidth="1"/>
    <col min="10" max="10" width="12.28515625" style="21" customWidth="1"/>
    <col min="11" max="16" width="10.7109375" style="21"/>
    <col min="17" max="17" width="9.85546875" style="21" customWidth="1"/>
    <col min="18" max="18" width="10.7109375" style="21"/>
    <col min="19" max="20" width="0" style="21" hidden="1" customWidth="1"/>
    <col min="21" max="16384" width="10.7109375" style="21"/>
  </cols>
  <sheetData>
    <row r="1" spans="1:18" ht="18.75" customHeight="1" x14ac:dyDescent="0.25">
      <c r="B1" s="286" t="s">
        <v>74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1:18" s="40" customFormat="1" ht="15" x14ac:dyDescent="0.25">
      <c r="A2" s="108"/>
      <c r="H2" s="19" t="s">
        <v>30</v>
      </c>
      <c r="I2" s="20" t="s">
        <v>95</v>
      </c>
    </row>
    <row r="3" spans="1:18" ht="15" x14ac:dyDescent="0.25"/>
    <row r="4" spans="1:18" ht="29.25" customHeight="1" x14ac:dyDescent="0.25">
      <c r="B4" s="287" t="s">
        <v>123</v>
      </c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8" t="s">
        <v>76</v>
      </c>
      <c r="Q4" s="288"/>
      <c r="R4" s="289" t="s">
        <v>229</v>
      </c>
    </row>
    <row r="5" spans="1:18" ht="29.25" customHeight="1" x14ac:dyDescent="0.25">
      <c r="B5" s="292" t="s">
        <v>4</v>
      </c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3"/>
      <c r="P5" s="288"/>
      <c r="Q5" s="288"/>
      <c r="R5" s="290"/>
    </row>
    <row r="6" spans="1:18" s="46" customFormat="1" ht="15" x14ac:dyDescent="0.25">
      <c r="A6" s="139"/>
      <c r="B6" s="275" t="s">
        <v>116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6"/>
      <c r="P6" s="288"/>
      <c r="Q6" s="288"/>
      <c r="R6" s="290"/>
    </row>
    <row r="7" spans="1:18" ht="29.25" customHeight="1" x14ac:dyDescent="0.25">
      <c r="B7" s="282" t="s">
        <v>77</v>
      </c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8"/>
      <c r="Q7" s="288"/>
      <c r="R7" s="290"/>
    </row>
    <row r="8" spans="1:18" ht="29.25" customHeight="1" x14ac:dyDescent="0.25">
      <c r="B8" s="274" t="s">
        <v>5</v>
      </c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88"/>
      <c r="Q8" s="288"/>
      <c r="R8" s="290"/>
    </row>
    <row r="9" spans="1:18" ht="29.25" customHeight="1" x14ac:dyDescent="0.25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O9" s="23"/>
      <c r="P9" s="288"/>
      <c r="Q9" s="288"/>
      <c r="R9" s="291"/>
    </row>
    <row r="10" spans="1:18" ht="16.5" customHeight="1" x14ac:dyDescent="0.25">
      <c r="B10" s="21" t="s">
        <v>79</v>
      </c>
    </row>
    <row r="11" spans="1:18" ht="15" x14ac:dyDescent="0.25">
      <c r="B11" s="21" t="s">
        <v>80</v>
      </c>
    </row>
    <row r="12" spans="1:18" ht="15" x14ac:dyDescent="0.25"/>
    <row r="13" spans="1:18" s="24" customFormat="1" ht="69" customHeight="1" x14ac:dyDescent="0.2">
      <c r="B13" s="280" t="s">
        <v>81</v>
      </c>
      <c r="C13" s="280"/>
      <c r="D13" s="280" t="s">
        <v>82</v>
      </c>
      <c r="E13" s="280"/>
      <c r="F13" s="280"/>
      <c r="G13" s="280" t="s">
        <v>83</v>
      </c>
      <c r="H13" s="280"/>
      <c r="I13" s="280" t="s">
        <v>29</v>
      </c>
      <c r="J13" s="280"/>
      <c r="K13" s="280"/>
      <c r="L13" s="280" t="s">
        <v>125</v>
      </c>
      <c r="M13" s="280"/>
      <c r="N13" s="280"/>
      <c r="O13" s="279" t="s">
        <v>84</v>
      </c>
      <c r="P13" s="279"/>
    </row>
    <row r="14" spans="1:18" s="24" customFormat="1" ht="13.5" customHeight="1" x14ac:dyDescent="0.2">
      <c r="B14" s="280"/>
      <c r="C14" s="280"/>
      <c r="D14" s="295" t="s">
        <v>124</v>
      </c>
      <c r="E14" s="295" t="s">
        <v>124</v>
      </c>
      <c r="F14" s="295" t="s">
        <v>124</v>
      </c>
      <c r="G14" s="295" t="s">
        <v>124</v>
      </c>
      <c r="H14" s="295" t="s">
        <v>124</v>
      </c>
      <c r="I14" s="280" t="s">
        <v>28</v>
      </c>
      <c r="J14" s="261" t="s">
        <v>85</v>
      </c>
      <c r="K14" s="261"/>
      <c r="L14" s="263" t="s">
        <v>1378</v>
      </c>
      <c r="M14" s="263" t="s">
        <v>1379</v>
      </c>
      <c r="N14" s="263" t="s">
        <v>1380</v>
      </c>
      <c r="O14" s="281" t="s">
        <v>86</v>
      </c>
      <c r="P14" s="279" t="s">
        <v>87</v>
      </c>
    </row>
    <row r="15" spans="1:18" s="24" customFormat="1" ht="9" customHeight="1" x14ac:dyDescent="0.2">
      <c r="B15" s="280"/>
      <c r="C15" s="280"/>
      <c r="D15" s="296"/>
      <c r="E15" s="296"/>
      <c r="F15" s="296"/>
      <c r="G15" s="296"/>
      <c r="H15" s="296"/>
      <c r="I15" s="280"/>
      <c r="J15" s="261" t="s">
        <v>88</v>
      </c>
      <c r="K15" s="261" t="s">
        <v>89</v>
      </c>
      <c r="L15" s="264"/>
      <c r="M15" s="264" t="s">
        <v>90</v>
      </c>
      <c r="N15" s="264"/>
      <c r="O15" s="281"/>
      <c r="P15" s="279"/>
    </row>
    <row r="16" spans="1:18" s="24" customFormat="1" ht="28.5" customHeight="1" x14ac:dyDescent="0.2">
      <c r="B16" s="280"/>
      <c r="C16" s="280"/>
      <c r="D16" s="297"/>
      <c r="E16" s="297"/>
      <c r="F16" s="297"/>
      <c r="G16" s="297"/>
      <c r="H16" s="297"/>
      <c r="I16" s="280"/>
      <c r="J16" s="261"/>
      <c r="K16" s="261"/>
      <c r="L16" s="265"/>
      <c r="M16" s="265"/>
      <c r="N16" s="265"/>
      <c r="O16" s="281"/>
      <c r="P16" s="279"/>
    </row>
    <row r="17" spans="1:20" s="25" customFormat="1" x14ac:dyDescent="0.25">
      <c r="B17" s="294">
        <v>1</v>
      </c>
      <c r="C17" s="294"/>
      <c r="D17" s="49">
        <v>2</v>
      </c>
      <c r="E17" s="49">
        <v>3</v>
      </c>
      <c r="F17" s="49">
        <v>4</v>
      </c>
      <c r="G17" s="49">
        <v>5</v>
      </c>
      <c r="H17" s="49">
        <v>6</v>
      </c>
      <c r="I17" s="49">
        <v>7</v>
      </c>
      <c r="J17" s="49">
        <v>8</v>
      </c>
      <c r="K17" s="49">
        <v>9</v>
      </c>
      <c r="L17" s="51">
        <v>10</v>
      </c>
      <c r="M17" s="51">
        <v>11</v>
      </c>
      <c r="N17" s="51">
        <v>12</v>
      </c>
      <c r="O17" s="49">
        <v>13</v>
      </c>
      <c r="P17" s="49">
        <v>14</v>
      </c>
    </row>
    <row r="18" spans="1:20" s="24" customFormat="1" x14ac:dyDescent="0.2">
      <c r="B18" s="277"/>
      <c r="C18" s="277"/>
      <c r="D18" s="26"/>
      <c r="E18" s="26"/>
      <c r="F18" s="26"/>
      <c r="G18" s="27"/>
      <c r="H18" s="28"/>
      <c r="I18" s="28"/>
      <c r="J18" s="29"/>
      <c r="K18" s="29"/>
      <c r="L18" s="52"/>
      <c r="M18" s="53"/>
      <c r="N18" s="54"/>
      <c r="O18" s="26"/>
      <c r="P18" s="26"/>
    </row>
    <row r="19" spans="1:20" s="24" customFormat="1" x14ac:dyDescent="0.2">
      <c r="B19" s="277"/>
      <c r="C19" s="277"/>
      <c r="D19" s="26"/>
      <c r="E19" s="26"/>
      <c r="F19" s="26"/>
      <c r="G19" s="26"/>
      <c r="H19" s="28"/>
      <c r="I19" s="28"/>
      <c r="J19" s="29"/>
      <c r="K19" s="29"/>
      <c r="L19" s="27"/>
      <c r="M19" s="50"/>
      <c r="N19" s="26"/>
      <c r="O19" s="26"/>
      <c r="P19" s="26"/>
    </row>
    <row r="20" spans="1:20" s="24" customFormat="1" x14ac:dyDescent="0.2">
      <c r="B20" s="277"/>
      <c r="C20" s="277"/>
      <c r="D20" s="26"/>
      <c r="E20" s="26"/>
      <c r="F20" s="26"/>
      <c r="G20" s="26"/>
      <c r="H20" s="28"/>
      <c r="I20" s="28"/>
      <c r="J20" s="29"/>
      <c r="K20" s="29"/>
      <c r="L20" s="27"/>
      <c r="M20" s="50"/>
      <c r="N20" s="26"/>
      <c r="O20" s="26"/>
      <c r="P20" s="26"/>
    </row>
    <row r="21" spans="1:20" ht="15" x14ac:dyDescent="0.25"/>
    <row r="22" spans="1:20" ht="16.5" customHeight="1" x14ac:dyDescent="0.25">
      <c r="B22" s="21" t="s">
        <v>91</v>
      </c>
    </row>
    <row r="23" spans="1:20" ht="6" customHeight="1" x14ac:dyDescent="0.25"/>
    <row r="24" spans="1:20" s="30" customFormat="1" ht="67.5" customHeight="1" x14ac:dyDescent="0.2">
      <c r="B24" s="261" t="s">
        <v>81</v>
      </c>
      <c r="C24" s="261" t="s">
        <v>126</v>
      </c>
      <c r="D24" s="261"/>
      <c r="E24" s="261"/>
      <c r="F24" s="261" t="s">
        <v>83</v>
      </c>
      <c r="G24" s="261"/>
      <c r="H24" s="280" t="s">
        <v>26</v>
      </c>
      <c r="I24" s="280"/>
      <c r="J24" s="280"/>
      <c r="K24" s="280" t="s">
        <v>92</v>
      </c>
      <c r="L24" s="280"/>
      <c r="M24" s="280"/>
      <c r="N24" s="280" t="s">
        <v>127</v>
      </c>
      <c r="O24" s="280"/>
      <c r="P24" s="280"/>
      <c r="Q24" s="279" t="s">
        <v>93</v>
      </c>
      <c r="R24" s="279"/>
    </row>
    <row r="25" spans="1:20" s="30" customFormat="1" ht="30" customHeight="1" x14ac:dyDescent="0.2">
      <c r="B25" s="261"/>
      <c r="C25" s="254" t="s">
        <v>222</v>
      </c>
      <c r="D25" s="254" t="s">
        <v>223</v>
      </c>
      <c r="E25" s="254" t="s">
        <v>224</v>
      </c>
      <c r="F25" s="254" t="s">
        <v>225</v>
      </c>
      <c r="G25" s="254" t="s">
        <v>226</v>
      </c>
      <c r="H25" s="280" t="s">
        <v>28</v>
      </c>
      <c r="I25" s="261" t="s">
        <v>85</v>
      </c>
      <c r="J25" s="261"/>
      <c r="K25" s="263" t="s">
        <v>1378</v>
      </c>
      <c r="L25" s="263" t="s">
        <v>1379</v>
      </c>
      <c r="M25" s="263" t="s">
        <v>1380</v>
      </c>
      <c r="N25" s="263" t="s">
        <v>1378</v>
      </c>
      <c r="O25" s="263" t="s">
        <v>1379</v>
      </c>
      <c r="P25" s="263" t="s">
        <v>1380</v>
      </c>
      <c r="Q25" s="281" t="s">
        <v>86</v>
      </c>
      <c r="R25" s="279" t="s">
        <v>87</v>
      </c>
    </row>
    <row r="26" spans="1:20" s="30" customFormat="1" ht="30" customHeight="1" x14ac:dyDescent="0.2">
      <c r="B26" s="261"/>
      <c r="C26" s="255"/>
      <c r="D26" s="255"/>
      <c r="E26" s="255"/>
      <c r="F26" s="255"/>
      <c r="G26" s="255"/>
      <c r="H26" s="280"/>
      <c r="I26" s="261" t="s">
        <v>20</v>
      </c>
      <c r="J26" s="261" t="s">
        <v>89</v>
      </c>
      <c r="K26" s="264"/>
      <c r="L26" s="264" t="s">
        <v>90</v>
      </c>
      <c r="M26" s="264"/>
      <c r="N26" s="264"/>
      <c r="O26" s="264" t="s">
        <v>90</v>
      </c>
      <c r="P26" s="264"/>
      <c r="Q26" s="281"/>
      <c r="R26" s="279"/>
    </row>
    <row r="27" spans="1:20" s="30" customFormat="1" ht="25.5" customHeight="1" x14ac:dyDescent="0.2">
      <c r="B27" s="261"/>
      <c r="C27" s="256"/>
      <c r="D27" s="256"/>
      <c r="E27" s="256"/>
      <c r="F27" s="256"/>
      <c r="G27" s="256"/>
      <c r="H27" s="280"/>
      <c r="I27" s="261"/>
      <c r="J27" s="261"/>
      <c r="K27" s="265"/>
      <c r="L27" s="265"/>
      <c r="M27" s="265"/>
      <c r="N27" s="265"/>
      <c r="O27" s="265"/>
      <c r="P27" s="265"/>
      <c r="Q27" s="281"/>
      <c r="R27" s="279"/>
    </row>
    <row r="28" spans="1:20" s="31" customFormat="1" ht="11.25" x14ac:dyDescent="0.25">
      <c r="B28" s="33">
        <v>1</v>
      </c>
      <c r="C28" s="33">
        <v>2</v>
      </c>
      <c r="D28" s="33">
        <v>3</v>
      </c>
      <c r="E28" s="33">
        <v>4</v>
      </c>
      <c r="F28" s="33">
        <v>5</v>
      </c>
      <c r="G28" s="33">
        <v>6</v>
      </c>
      <c r="H28" s="33">
        <v>7</v>
      </c>
      <c r="I28" s="33">
        <v>8</v>
      </c>
      <c r="J28" s="33">
        <v>9</v>
      </c>
      <c r="K28" s="33">
        <v>10</v>
      </c>
      <c r="L28" s="33">
        <v>11</v>
      </c>
      <c r="M28" s="33">
        <v>12</v>
      </c>
      <c r="N28" s="33">
        <v>13</v>
      </c>
      <c r="O28" s="33">
        <v>14</v>
      </c>
      <c r="P28" s="33">
        <v>15</v>
      </c>
      <c r="Q28" s="33">
        <v>16</v>
      </c>
      <c r="R28" s="33">
        <v>17</v>
      </c>
    </row>
    <row r="29" spans="1:20" s="31" customFormat="1" ht="119.25" customHeight="1" x14ac:dyDescent="0.25">
      <c r="A29" s="109" t="str">
        <f t="shared" ref="A29" si="0">C29&amp;D29&amp;E29&amp;F29</f>
        <v>профессиональная образовательная организация, образовательная организация высшего образования</v>
      </c>
      <c r="B29" s="32" t="str">
        <f>VLOOKUP(A29,ВП!$A$6:$AL$423,8,FALSE)</f>
        <v>562900.Р.86.0.05910001002</v>
      </c>
      <c r="C29" s="32" t="s">
        <v>231</v>
      </c>
      <c r="D29" s="32"/>
      <c r="E29" s="32"/>
      <c r="F29" s="32"/>
      <c r="G29" s="33"/>
      <c r="H29" s="32" t="s">
        <v>6</v>
      </c>
      <c r="I29" s="32" t="s">
        <v>0</v>
      </c>
      <c r="J29" s="32">
        <v>792</v>
      </c>
      <c r="K29" s="33">
        <f>'Уведомление урупн.'!O20</f>
        <v>146</v>
      </c>
      <c r="L29" s="33">
        <f>'Уведомление урупн.'!U20</f>
        <v>146</v>
      </c>
      <c r="M29" s="33">
        <f>'Уведомление урупн.'!AA20</f>
        <v>146</v>
      </c>
      <c r="N29" s="33"/>
      <c r="O29" s="33"/>
      <c r="P29" s="33"/>
      <c r="Q29" s="47">
        <f>ROUND(R29/K29*100,1)</f>
        <v>4.8</v>
      </c>
      <c r="R29" s="33">
        <f>ROUNDDOWN(K29*0.05,0)</f>
        <v>7</v>
      </c>
      <c r="S29" s="31">
        <f>K29-R29</f>
        <v>139</v>
      </c>
      <c r="T29" s="45">
        <f>S29/K29*100</f>
        <v>95.205479452054803</v>
      </c>
    </row>
    <row r="30" spans="1:20" ht="12.75" customHeight="1" x14ac:dyDescent="0.25"/>
    <row r="31" spans="1:20" ht="16.5" customHeight="1" x14ac:dyDescent="0.25">
      <c r="B31" s="21" t="s">
        <v>94</v>
      </c>
    </row>
    <row r="32" spans="1:20" s="34" customFormat="1" ht="7.5" customHeight="1" x14ac:dyDescent="0.25"/>
    <row r="33" spans="1:20" ht="14.25" customHeight="1" x14ac:dyDescent="0.25">
      <c r="B33" s="299" t="s">
        <v>25</v>
      </c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</row>
    <row r="34" spans="1:20" s="35" customFormat="1" ht="14.25" customHeight="1" x14ac:dyDescent="0.25">
      <c r="B34" s="300" t="s">
        <v>24</v>
      </c>
      <c r="C34" s="301"/>
      <c r="D34" s="301"/>
      <c r="E34" s="301" t="s">
        <v>23</v>
      </c>
      <c r="F34" s="301"/>
      <c r="G34" s="301" t="s">
        <v>22</v>
      </c>
      <c r="H34" s="301"/>
      <c r="I34" s="301" t="s">
        <v>21</v>
      </c>
      <c r="J34" s="301"/>
      <c r="K34" s="301"/>
      <c r="L34" s="301" t="s">
        <v>20</v>
      </c>
      <c r="M34" s="301"/>
      <c r="N34" s="301"/>
      <c r="O34" s="301"/>
      <c r="P34" s="301"/>
      <c r="T34" s="35">
        <v>0</v>
      </c>
    </row>
    <row r="35" spans="1:20" s="36" customFormat="1" ht="13.5" customHeight="1" x14ac:dyDescent="0.25">
      <c r="B35" s="298">
        <v>1</v>
      </c>
      <c r="C35" s="285"/>
      <c r="D35" s="285"/>
      <c r="E35" s="285">
        <v>2</v>
      </c>
      <c r="F35" s="285"/>
      <c r="G35" s="249" t="s">
        <v>95</v>
      </c>
      <c r="H35" s="249"/>
      <c r="I35" s="249" t="s">
        <v>96</v>
      </c>
      <c r="J35" s="249"/>
      <c r="K35" s="249"/>
      <c r="L35" s="285">
        <v>5</v>
      </c>
      <c r="M35" s="285"/>
      <c r="N35" s="285"/>
      <c r="O35" s="285"/>
      <c r="P35" s="285"/>
    </row>
    <row r="36" spans="1:20" s="35" customFormat="1" ht="15" x14ac:dyDescent="0.25">
      <c r="B36" s="306"/>
      <c r="C36" s="307"/>
      <c r="D36" s="307"/>
      <c r="E36" s="307"/>
      <c r="F36" s="307"/>
      <c r="G36" s="252"/>
      <c r="H36" s="252"/>
      <c r="I36" s="252"/>
      <c r="J36" s="252"/>
      <c r="K36" s="252"/>
      <c r="L36" s="304"/>
      <c r="M36" s="304"/>
      <c r="N36" s="304"/>
      <c r="O36" s="304"/>
      <c r="P36" s="304"/>
    </row>
    <row r="37" spans="1:20" s="35" customFormat="1" ht="15" x14ac:dyDescent="0.25">
      <c r="B37" s="37"/>
      <c r="C37" s="37"/>
      <c r="D37" s="37"/>
      <c r="E37" s="37"/>
      <c r="F37" s="37"/>
      <c r="G37" s="38"/>
      <c r="H37" s="38"/>
      <c r="I37" s="38"/>
      <c r="J37" s="38"/>
      <c r="K37" s="38"/>
      <c r="L37" s="37"/>
      <c r="M37" s="37"/>
      <c r="N37" s="37"/>
      <c r="O37" s="37"/>
      <c r="P37" s="37"/>
    </row>
    <row r="38" spans="1:20" s="35" customFormat="1" ht="15" hidden="1" x14ac:dyDescent="0.25">
      <c r="B38" s="37"/>
      <c r="C38" s="37"/>
      <c r="D38" s="37"/>
      <c r="E38" s="37"/>
      <c r="F38" s="37"/>
      <c r="G38" s="38"/>
      <c r="H38" s="38"/>
      <c r="I38" s="38"/>
      <c r="J38" s="38"/>
      <c r="K38" s="38"/>
      <c r="L38" s="37"/>
      <c r="M38" s="37"/>
      <c r="N38" s="37"/>
      <c r="O38" s="37"/>
      <c r="P38" s="37"/>
    </row>
    <row r="39" spans="1:20" s="35" customFormat="1" ht="15" hidden="1" x14ac:dyDescent="0.25">
      <c r="B39" s="37"/>
      <c r="C39" s="37"/>
      <c r="D39" s="37"/>
      <c r="E39" s="37"/>
      <c r="F39" s="37"/>
      <c r="G39" s="38"/>
      <c r="H39" s="38"/>
      <c r="I39" s="38"/>
      <c r="J39" s="38"/>
      <c r="K39" s="38"/>
      <c r="L39" s="37"/>
      <c r="M39" s="37"/>
      <c r="N39" s="37"/>
      <c r="O39" s="37"/>
      <c r="P39" s="37"/>
    </row>
    <row r="40" spans="1:20" s="35" customFormat="1" ht="15" hidden="1" x14ac:dyDescent="0.25">
      <c r="B40" s="37"/>
      <c r="C40" s="37"/>
      <c r="D40" s="37"/>
      <c r="E40" s="37"/>
      <c r="F40" s="37"/>
      <c r="G40" s="38"/>
      <c r="H40" s="38"/>
      <c r="I40" s="38"/>
      <c r="J40" s="38"/>
      <c r="K40" s="38"/>
      <c r="L40" s="37"/>
      <c r="M40" s="37"/>
      <c r="N40" s="37"/>
      <c r="O40" s="37"/>
      <c r="P40" s="37"/>
    </row>
    <row r="41" spans="1:20" s="35" customFormat="1" ht="15" hidden="1" x14ac:dyDescent="0.25">
      <c r="B41" s="37"/>
      <c r="C41" s="37"/>
      <c r="D41" s="37"/>
      <c r="E41" s="37"/>
      <c r="F41" s="37"/>
      <c r="G41" s="38"/>
      <c r="H41" s="38"/>
      <c r="I41" s="38"/>
      <c r="J41" s="38"/>
      <c r="K41" s="38"/>
      <c r="L41" s="37"/>
      <c r="M41" s="37"/>
      <c r="N41" s="37"/>
      <c r="O41" s="37"/>
      <c r="P41" s="37"/>
    </row>
    <row r="42" spans="1:20" s="35" customFormat="1" ht="15" hidden="1" x14ac:dyDescent="0.25">
      <c r="B42" s="37"/>
      <c r="C42" s="37"/>
      <c r="D42" s="37"/>
      <c r="E42" s="37"/>
      <c r="F42" s="37"/>
      <c r="G42" s="38"/>
      <c r="H42" s="38"/>
      <c r="I42" s="38"/>
      <c r="J42" s="38"/>
      <c r="K42" s="38"/>
      <c r="L42" s="37"/>
      <c r="M42" s="37"/>
      <c r="N42" s="37"/>
      <c r="O42" s="37"/>
      <c r="P42" s="37"/>
    </row>
    <row r="43" spans="1:20" s="35" customFormat="1" ht="15" hidden="1" x14ac:dyDescent="0.25">
      <c r="B43" s="37"/>
      <c r="C43" s="37"/>
      <c r="D43" s="37"/>
      <c r="E43" s="37"/>
      <c r="F43" s="37"/>
      <c r="G43" s="38"/>
      <c r="H43" s="38"/>
      <c r="I43" s="38"/>
      <c r="J43" s="38"/>
      <c r="K43" s="38"/>
      <c r="L43" s="37"/>
      <c r="M43" s="37"/>
      <c r="N43" s="37"/>
      <c r="O43" s="37"/>
      <c r="P43" s="37"/>
    </row>
    <row r="44" spans="1:20" s="34" customFormat="1" ht="12.75" hidden="1" customHeight="1" x14ac:dyDescent="0.25"/>
    <row r="45" spans="1:20" s="42" customFormat="1" ht="16.5" customHeight="1" x14ac:dyDescent="0.25">
      <c r="A45" s="139"/>
      <c r="B45" s="42" t="s">
        <v>97</v>
      </c>
    </row>
    <row r="46" spans="1:20" s="42" customFormat="1" ht="15" x14ac:dyDescent="0.25">
      <c r="A46" s="139"/>
      <c r="B46" s="247" t="s">
        <v>98</v>
      </c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</row>
    <row r="47" spans="1:20" s="43" customFormat="1" ht="15" x14ac:dyDescent="0.25">
      <c r="A47" s="139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</row>
    <row r="48" spans="1:20" s="42" customFormat="1" ht="15" x14ac:dyDescent="0.25">
      <c r="A48" s="139"/>
      <c r="B48" s="239" t="s">
        <v>1381</v>
      </c>
      <c r="C48" s="239"/>
      <c r="D48" s="239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</row>
    <row r="49" spans="1:18" s="42" customFormat="1" ht="15" x14ac:dyDescent="0.25">
      <c r="A49" s="139"/>
      <c r="B49" s="303" t="s">
        <v>113</v>
      </c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03"/>
    </row>
    <row r="50" spans="1:18" s="42" customFormat="1" ht="15" x14ac:dyDescent="0.25">
      <c r="A50" s="139"/>
      <c r="B50" s="282" t="s">
        <v>115</v>
      </c>
      <c r="C50" s="282"/>
      <c r="D50" s="282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</row>
    <row r="51" spans="1:18" s="48" customFormat="1" ht="39" customHeight="1" x14ac:dyDescent="0.25">
      <c r="A51" s="139"/>
      <c r="B51" s="287" t="s">
        <v>118</v>
      </c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</row>
    <row r="52" spans="1:18" s="48" customFormat="1" ht="20.25" customHeight="1" x14ac:dyDescent="0.25">
      <c r="A52" s="139"/>
      <c r="B52" s="287" t="s">
        <v>119</v>
      </c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</row>
    <row r="53" spans="1:18" s="46" customFormat="1" ht="14.25" customHeight="1" x14ac:dyDescent="0.25">
      <c r="A53" s="139"/>
      <c r="B53" s="246" t="s">
        <v>117</v>
      </c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</row>
    <row r="54" spans="1:18" s="42" customFormat="1" ht="7.5" customHeight="1" x14ac:dyDescent="0.25">
      <c r="A54" s="139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2"/>
      <c r="P54" s="302"/>
    </row>
    <row r="55" spans="1:18" s="42" customFormat="1" ht="15.75" customHeight="1" x14ac:dyDescent="0.25">
      <c r="A55" s="139"/>
      <c r="B55" s="42" t="s">
        <v>99</v>
      </c>
    </row>
    <row r="56" spans="1:18" s="42" customFormat="1" ht="7.5" customHeight="1" x14ac:dyDescent="0.25">
      <c r="A56" s="139"/>
    </row>
    <row r="57" spans="1:18" s="35" customFormat="1" ht="14.25" customHeight="1" x14ac:dyDescent="0.25">
      <c r="B57" s="233" t="s">
        <v>18</v>
      </c>
      <c r="C57" s="234"/>
      <c r="D57" s="234"/>
      <c r="E57" s="235"/>
      <c r="F57" s="233" t="s">
        <v>107</v>
      </c>
      <c r="G57" s="234"/>
      <c r="H57" s="234"/>
      <c r="I57" s="234"/>
      <c r="J57" s="234"/>
      <c r="K57" s="234"/>
      <c r="L57" s="234"/>
      <c r="M57" s="234"/>
      <c r="N57" s="234"/>
      <c r="O57" s="234"/>
      <c r="P57" s="235"/>
      <c r="Q57" s="284" t="s">
        <v>17</v>
      </c>
      <c r="R57" s="284"/>
    </row>
    <row r="58" spans="1:18" s="35" customFormat="1" ht="13.5" customHeight="1" x14ac:dyDescent="0.25">
      <c r="B58" s="233">
        <v>1</v>
      </c>
      <c r="C58" s="234"/>
      <c r="D58" s="234"/>
      <c r="E58" s="235"/>
      <c r="F58" s="233">
        <v>2</v>
      </c>
      <c r="G58" s="234"/>
      <c r="H58" s="234"/>
      <c r="I58" s="234"/>
      <c r="J58" s="234"/>
      <c r="K58" s="234"/>
      <c r="L58" s="234"/>
      <c r="M58" s="234"/>
      <c r="N58" s="234"/>
      <c r="O58" s="234"/>
      <c r="P58" s="235"/>
      <c r="Q58" s="285">
        <v>3</v>
      </c>
      <c r="R58" s="285"/>
    </row>
    <row r="59" spans="1:18" s="35" customFormat="1" ht="34.5" customHeight="1" x14ac:dyDescent="0.25">
      <c r="B59" s="236" t="s">
        <v>16</v>
      </c>
      <c r="C59" s="237"/>
      <c r="D59" s="237"/>
      <c r="E59" s="238"/>
      <c r="F59" s="236" t="s">
        <v>108</v>
      </c>
      <c r="G59" s="237"/>
      <c r="H59" s="237"/>
      <c r="I59" s="237"/>
      <c r="J59" s="237"/>
      <c r="K59" s="237"/>
      <c r="L59" s="237"/>
      <c r="M59" s="237"/>
      <c r="N59" s="237"/>
      <c r="O59" s="237"/>
      <c r="P59" s="238"/>
      <c r="Q59" s="283" t="s">
        <v>109</v>
      </c>
      <c r="R59" s="283"/>
    </row>
    <row r="60" spans="1:18" s="35" customFormat="1" ht="23.25" customHeight="1" x14ac:dyDescent="0.25">
      <c r="B60" s="236" t="s">
        <v>110</v>
      </c>
      <c r="C60" s="237"/>
      <c r="D60" s="237"/>
      <c r="E60" s="238"/>
      <c r="F60" s="236" t="s">
        <v>108</v>
      </c>
      <c r="G60" s="237"/>
      <c r="H60" s="237"/>
      <c r="I60" s="237"/>
      <c r="J60" s="237"/>
      <c r="K60" s="237"/>
      <c r="L60" s="237"/>
      <c r="M60" s="237"/>
      <c r="N60" s="237"/>
      <c r="O60" s="237"/>
      <c r="P60" s="238"/>
      <c r="Q60" s="283" t="s">
        <v>109</v>
      </c>
      <c r="R60" s="283"/>
    </row>
    <row r="61" spans="1:18" s="35" customFormat="1" ht="21" customHeight="1" x14ac:dyDescent="0.25">
      <c r="B61" s="236" t="s">
        <v>15</v>
      </c>
      <c r="C61" s="237"/>
      <c r="D61" s="237"/>
      <c r="E61" s="238"/>
      <c r="F61" s="236" t="s">
        <v>108</v>
      </c>
      <c r="G61" s="237"/>
      <c r="H61" s="237"/>
      <c r="I61" s="237"/>
      <c r="J61" s="237"/>
      <c r="K61" s="237"/>
      <c r="L61" s="237"/>
      <c r="M61" s="237"/>
      <c r="N61" s="237"/>
      <c r="O61" s="237"/>
      <c r="P61" s="238"/>
      <c r="Q61" s="283" t="s">
        <v>109</v>
      </c>
      <c r="R61" s="283"/>
    </row>
    <row r="62" spans="1:18" s="42" customFormat="1" ht="31.5" customHeight="1" x14ac:dyDescent="0.25">
      <c r="A62" s="139"/>
      <c r="B62" s="236" t="s">
        <v>14</v>
      </c>
      <c r="C62" s="237"/>
      <c r="D62" s="237"/>
      <c r="E62" s="238"/>
      <c r="F62" s="236" t="s">
        <v>108</v>
      </c>
      <c r="G62" s="237"/>
      <c r="H62" s="237"/>
      <c r="I62" s="237"/>
      <c r="J62" s="237"/>
      <c r="K62" s="237"/>
      <c r="L62" s="237"/>
      <c r="M62" s="237"/>
      <c r="N62" s="237"/>
      <c r="O62" s="237"/>
      <c r="P62" s="238"/>
      <c r="Q62" s="283" t="s">
        <v>109</v>
      </c>
      <c r="R62" s="283"/>
    </row>
  </sheetData>
  <mergeCells count="98">
    <mergeCell ref="L36:P36"/>
    <mergeCell ref="B51:R51"/>
    <mergeCell ref="B52:R52"/>
    <mergeCell ref="B36:D36"/>
    <mergeCell ref="E36:F36"/>
    <mergeCell ref="G36:H36"/>
    <mergeCell ref="I36:K36"/>
    <mergeCell ref="E54:P54"/>
    <mergeCell ref="B46:P46"/>
    <mergeCell ref="B49:R49"/>
    <mergeCell ref="B53:R53"/>
    <mergeCell ref="B48:S48"/>
    <mergeCell ref="B35:D35"/>
    <mergeCell ref="B33:P33"/>
    <mergeCell ref="B34:D34"/>
    <mergeCell ref="E34:F34"/>
    <mergeCell ref="G34:H34"/>
    <mergeCell ref="I34:K34"/>
    <mergeCell ref="L34:P34"/>
    <mergeCell ref="E35:F35"/>
    <mergeCell ref="G35:H35"/>
    <mergeCell ref="I35:K35"/>
    <mergeCell ref="L35:P35"/>
    <mergeCell ref="F24:G24"/>
    <mergeCell ref="H24:J24"/>
    <mergeCell ref="J26:J27"/>
    <mergeCell ref="C25:C27"/>
    <mergeCell ref="D25:D27"/>
    <mergeCell ref="E25:E27"/>
    <mergeCell ref="F25:F27"/>
    <mergeCell ref="G25:G27"/>
    <mergeCell ref="B18:C18"/>
    <mergeCell ref="B19:C19"/>
    <mergeCell ref="B20:C20"/>
    <mergeCell ref="B24:B27"/>
    <mergeCell ref="C24:E24"/>
    <mergeCell ref="P14:P16"/>
    <mergeCell ref="O14:O16"/>
    <mergeCell ref="L14:L16"/>
    <mergeCell ref="M14:M16"/>
    <mergeCell ref="N14:N16"/>
    <mergeCell ref="J14:K14"/>
    <mergeCell ref="B17:C17"/>
    <mergeCell ref="B13:C16"/>
    <mergeCell ref="D13:F13"/>
    <mergeCell ref="G13:H13"/>
    <mergeCell ref="I13:K13"/>
    <mergeCell ref="J15:J16"/>
    <mergeCell ref="K15:K16"/>
    <mergeCell ref="D14:D16"/>
    <mergeCell ref="E14:E16"/>
    <mergeCell ref="F14:F16"/>
    <mergeCell ref="G14:G16"/>
    <mergeCell ref="H14:H16"/>
    <mergeCell ref="Q58:R58"/>
    <mergeCell ref="Q59:R59"/>
    <mergeCell ref="Q60:R60"/>
    <mergeCell ref="B1:P1"/>
    <mergeCell ref="B4:O4"/>
    <mergeCell ref="P4:Q9"/>
    <mergeCell ref="R4:R9"/>
    <mergeCell ref="B5:O5"/>
    <mergeCell ref="B7:O7"/>
    <mergeCell ref="B8:O8"/>
    <mergeCell ref="B6:O6"/>
    <mergeCell ref="L13:N13"/>
    <mergeCell ref="N24:P24"/>
    <mergeCell ref="O13:P13"/>
    <mergeCell ref="I14:I16"/>
    <mergeCell ref="K24:M24"/>
    <mergeCell ref="B62:E62"/>
    <mergeCell ref="F62:P62"/>
    <mergeCell ref="B50:R50"/>
    <mergeCell ref="B57:E57"/>
    <mergeCell ref="F57:P57"/>
    <mergeCell ref="B58:E58"/>
    <mergeCell ref="F58:P58"/>
    <mergeCell ref="B59:E59"/>
    <mergeCell ref="F59:P59"/>
    <mergeCell ref="B60:E60"/>
    <mergeCell ref="F60:P60"/>
    <mergeCell ref="B61:E61"/>
    <mergeCell ref="F61:P61"/>
    <mergeCell ref="Q61:R61"/>
    <mergeCell ref="Q62:R62"/>
    <mergeCell ref="Q57:R57"/>
    <mergeCell ref="Q24:R24"/>
    <mergeCell ref="H25:H27"/>
    <mergeCell ref="I25:J25"/>
    <mergeCell ref="K25:K27"/>
    <mergeCell ref="L25:L27"/>
    <mergeCell ref="M25:M27"/>
    <mergeCell ref="N25:N27"/>
    <mergeCell ref="O25:O27"/>
    <mergeCell ref="P25:P27"/>
    <mergeCell ref="Q25:Q27"/>
    <mergeCell ref="R25:R27"/>
    <mergeCell ref="I26:I27"/>
  </mergeCells>
  <pageMargins left="0.70866141732283472" right="0.70866141732283472" top="0.74803149606299213" bottom="0.15748031496062992" header="0.31496062992125984" footer="0.31496062992125984"/>
  <pageSetup paperSize="9" scale="67" firstPageNumber="8" orientation="landscape" useFirstPageNumber="1" r:id="rId1"/>
  <headerFooter>
    <oddHeader>&amp;C&amp;"Times New Roman,обычный"&amp;10&amp;P</oddHeader>
  </headerFooter>
  <rowBreaks count="1" manualBreakCount="1">
    <brk id="21" min="1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view="pageBreakPreview" topLeftCell="A7" zoomScale="70" zoomScaleNormal="100" zoomScaleSheetLayoutView="70" workbookViewId="0">
      <selection activeCell="X23" sqref="X23"/>
    </sheetView>
  </sheetViews>
  <sheetFormatPr defaultColWidth="10.7109375" defaultRowHeight="12" customHeight="1" x14ac:dyDescent="0.25"/>
  <cols>
    <col min="1" max="1" width="11" style="55" customWidth="1"/>
    <col min="2" max="2" width="11.140625" style="55" customWidth="1"/>
    <col min="3" max="3" width="13.42578125" style="55" customWidth="1"/>
    <col min="4" max="4" width="9.28515625" style="55" customWidth="1"/>
    <col min="5" max="5" width="9.140625" style="55" customWidth="1"/>
    <col min="6" max="6" width="7.7109375" style="55" customWidth="1"/>
    <col min="7" max="7" width="10.42578125" style="55" customWidth="1"/>
    <col min="8" max="8" width="14.42578125" style="55" customWidth="1"/>
    <col min="9" max="9" width="9" style="55" customWidth="1"/>
    <col min="10" max="10" width="27.85546875" style="55" customWidth="1"/>
    <col min="11" max="11" width="10" style="55" customWidth="1"/>
    <col min="12" max="12" width="8.85546875" style="55" customWidth="1"/>
    <col min="13" max="13" width="10.5703125" style="55" customWidth="1"/>
    <col min="14" max="14" width="8.5703125" style="55" customWidth="1"/>
    <col min="15" max="15" width="9.42578125" style="55" customWidth="1"/>
    <col min="16" max="16" width="8.7109375" style="55" customWidth="1"/>
    <col min="17" max="17" width="9.140625" style="55" customWidth="1"/>
    <col min="18" max="18" width="10.140625" style="55" customWidth="1"/>
    <col min="19" max="265" width="10.7109375" style="55"/>
    <col min="266" max="266" width="19.140625" style="55" customWidth="1"/>
    <col min="267" max="521" width="10.7109375" style="55"/>
    <col min="522" max="522" width="19.140625" style="55" customWidth="1"/>
    <col min="523" max="777" width="10.7109375" style="55"/>
    <col min="778" max="778" width="19.140625" style="55" customWidth="1"/>
    <col min="779" max="1033" width="10.7109375" style="55"/>
    <col min="1034" max="1034" width="19.140625" style="55" customWidth="1"/>
    <col min="1035" max="1289" width="10.7109375" style="55"/>
    <col min="1290" max="1290" width="19.140625" style="55" customWidth="1"/>
    <col min="1291" max="1545" width="10.7109375" style="55"/>
    <col min="1546" max="1546" width="19.140625" style="55" customWidth="1"/>
    <col min="1547" max="1801" width="10.7109375" style="55"/>
    <col min="1802" max="1802" width="19.140625" style="55" customWidth="1"/>
    <col min="1803" max="2057" width="10.7109375" style="55"/>
    <col min="2058" max="2058" width="19.140625" style="55" customWidth="1"/>
    <col min="2059" max="2313" width="10.7109375" style="55"/>
    <col min="2314" max="2314" width="19.140625" style="55" customWidth="1"/>
    <col min="2315" max="2569" width="10.7109375" style="55"/>
    <col min="2570" max="2570" width="19.140625" style="55" customWidth="1"/>
    <col min="2571" max="2825" width="10.7109375" style="55"/>
    <col min="2826" max="2826" width="19.140625" style="55" customWidth="1"/>
    <col min="2827" max="3081" width="10.7109375" style="55"/>
    <col min="3082" max="3082" width="19.140625" style="55" customWidth="1"/>
    <col min="3083" max="3337" width="10.7109375" style="55"/>
    <col min="3338" max="3338" width="19.140625" style="55" customWidth="1"/>
    <col min="3339" max="3593" width="10.7109375" style="55"/>
    <col min="3594" max="3594" width="19.140625" style="55" customWidth="1"/>
    <col min="3595" max="3849" width="10.7109375" style="55"/>
    <col min="3850" max="3850" width="19.140625" style="55" customWidth="1"/>
    <col min="3851" max="4105" width="10.7109375" style="55"/>
    <col min="4106" max="4106" width="19.140625" style="55" customWidth="1"/>
    <col min="4107" max="4361" width="10.7109375" style="55"/>
    <col min="4362" max="4362" width="19.140625" style="55" customWidth="1"/>
    <col min="4363" max="4617" width="10.7109375" style="55"/>
    <col min="4618" max="4618" width="19.140625" style="55" customWidth="1"/>
    <col min="4619" max="4873" width="10.7109375" style="55"/>
    <col min="4874" max="4874" width="19.140625" style="55" customWidth="1"/>
    <col min="4875" max="5129" width="10.7109375" style="55"/>
    <col min="5130" max="5130" width="19.140625" style="55" customWidth="1"/>
    <col min="5131" max="5385" width="10.7109375" style="55"/>
    <col min="5386" max="5386" width="19.140625" style="55" customWidth="1"/>
    <col min="5387" max="5641" width="10.7109375" style="55"/>
    <col min="5642" max="5642" width="19.140625" style="55" customWidth="1"/>
    <col min="5643" max="5897" width="10.7109375" style="55"/>
    <col min="5898" max="5898" width="19.140625" style="55" customWidth="1"/>
    <col min="5899" max="6153" width="10.7109375" style="55"/>
    <col min="6154" max="6154" width="19.140625" style="55" customWidth="1"/>
    <col min="6155" max="6409" width="10.7109375" style="55"/>
    <col min="6410" max="6410" width="19.140625" style="55" customWidth="1"/>
    <col min="6411" max="6665" width="10.7109375" style="55"/>
    <col min="6666" max="6666" width="19.140625" style="55" customWidth="1"/>
    <col min="6667" max="6921" width="10.7109375" style="55"/>
    <col min="6922" max="6922" width="19.140625" style="55" customWidth="1"/>
    <col min="6923" max="7177" width="10.7109375" style="55"/>
    <col min="7178" max="7178" width="19.140625" style="55" customWidth="1"/>
    <col min="7179" max="7433" width="10.7109375" style="55"/>
    <col min="7434" max="7434" width="19.140625" style="55" customWidth="1"/>
    <col min="7435" max="7689" width="10.7109375" style="55"/>
    <col min="7690" max="7690" width="19.140625" style="55" customWidth="1"/>
    <col min="7691" max="7945" width="10.7109375" style="55"/>
    <col min="7946" max="7946" width="19.140625" style="55" customWidth="1"/>
    <col min="7947" max="8201" width="10.7109375" style="55"/>
    <col min="8202" max="8202" width="19.140625" style="55" customWidth="1"/>
    <col min="8203" max="8457" width="10.7109375" style="55"/>
    <col min="8458" max="8458" width="19.140625" style="55" customWidth="1"/>
    <col min="8459" max="8713" width="10.7109375" style="55"/>
    <col min="8714" max="8714" width="19.140625" style="55" customWidth="1"/>
    <col min="8715" max="8969" width="10.7109375" style="55"/>
    <col min="8970" max="8970" width="19.140625" style="55" customWidth="1"/>
    <col min="8971" max="9225" width="10.7109375" style="55"/>
    <col min="9226" max="9226" width="19.140625" style="55" customWidth="1"/>
    <col min="9227" max="9481" width="10.7109375" style="55"/>
    <col min="9482" max="9482" width="19.140625" style="55" customWidth="1"/>
    <col min="9483" max="9737" width="10.7109375" style="55"/>
    <col min="9738" max="9738" width="19.140625" style="55" customWidth="1"/>
    <col min="9739" max="9993" width="10.7109375" style="55"/>
    <col min="9994" max="9994" width="19.140625" style="55" customWidth="1"/>
    <col min="9995" max="10249" width="10.7109375" style="55"/>
    <col min="10250" max="10250" width="19.140625" style="55" customWidth="1"/>
    <col min="10251" max="10505" width="10.7109375" style="55"/>
    <col min="10506" max="10506" width="19.140625" style="55" customWidth="1"/>
    <col min="10507" max="10761" width="10.7109375" style="55"/>
    <col min="10762" max="10762" width="19.140625" style="55" customWidth="1"/>
    <col min="10763" max="11017" width="10.7109375" style="55"/>
    <col min="11018" max="11018" width="19.140625" style="55" customWidth="1"/>
    <col min="11019" max="11273" width="10.7109375" style="55"/>
    <col min="11274" max="11274" width="19.140625" style="55" customWidth="1"/>
    <col min="11275" max="11529" width="10.7109375" style="55"/>
    <col min="11530" max="11530" width="19.140625" style="55" customWidth="1"/>
    <col min="11531" max="11785" width="10.7109375" style="55"/>
    <col min="11786" max="11786" width="19.140625" style="55" customWidth="1"/>
    <col min="11787" max="12041" width="10.7109375" style="55"/>
    <col min="12042" max="12042" width="19.140625" style="55" customWidth="1"/>
    <col min="12043" max="12297" width="10.7109375" style="55"/>
    <col min="12298" max="12298" width="19.140625" style="55" customWidth="1"/>
    <col min="12299" max="12553" width="10.7109375" style="55"/>
    <col min="12554" max="12554" width="19.140625" style="55" customWidth="1"/>
    <col min="12555" max="12809" width="10.7109375" style="55"/>
    <col min="12810" max="12810" width="19.140625" style="55" customWidth="1"/>
    <col min="12811" max="13065" width="10.7109375" style="55"/>
    <col min="13066" max="13066" width="19.140625" style="55" customWidth="1"/>
    <col min="13067" max="13321" width="10.7109375" style="55"/>
    <col min="13322" max="13322" width="19.140625" style="55" customWidth="1"/>
    <col min="13323" max="13577" width="10.7109375" style="55"/>
    <col min="13578" max="13578" width="19.140625" style="55" customWidth="1"/>
    <col min="13579" max="13833" width="10.7109375" style="55"/>
    <col min="13834" max="13834" width="19.140625" style="55" customWidth="1"/>
    <col min="13835" max="14089" width="10.7109375" style="55"/>
    <col min="14090" max="14090" width="19.140625" style="55" customWidth="1"/>
    <col min="14091" max="14345" width="10.7109375" style="55"/>
    <col min="14346" max="14346" width="19.140625" style="55" customWidth="1"/>
    <col min="14347" max="14601" width="10.7109375" style="55"/>
    <col min="14602" max="14602" width="19.140625" style="55" customWidth="1"/>
    <col min="14603" max="14857" width="10.7109375" style="55"/>
    <col min="14858" max="14858" width="19.140625" style="55" customWidth="1"/>
    <col min="14859" max="15113" width="10.7109375" style="55"/>
    <col min="15114" max="15114" width="19.140625" style="55" customWidth="1"/>
    <col min="15115" max="15369" width="10.7109375" style="55"/>
    <col min="15370" max="15370" width="19.140625" style="55" customWidth="1"/>
    <col min="15371" max="15625" width="10.7109375" style="55"/>
    <col min="15626" max="15626" width="19.140625" style="55" customWidth="1"/>
    <col min="15627" max="15881" width="10.7109375" style="55"/>
    <col min="15882" max="15882" width="19.140625" style="55" customWidth="1"/>
    <col min="15883" max="16137" width="10.7109375" style="55"/>
    <col min="16138" max="16138" width="19.140625" style="55" customWidth="1"/>
    <col min="16139" max="16384" width="10.7109375" style="55"/>
  </cols>
  <sheetData>
    <row r="1" spans="1:18" ht="18.75" customHeight="1" x14ac:dyDescent="0.25">
      <c r="A1" s="286" t="s">
        <v>47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</row>
    <row r="2" spans="1:18" s="57" customFormat="1" ht="15" x14ac:dyDescent="0.25">
      <c r="G2" s="19" t="s">
        <v>30</v>
      </c>
      <c r="H2" s="20" t="s">
        <v>75</v>
      </c>
    </row>
    <row r="3" spans="1:18" ht="15" x14ac:dyDescent="0.25"/>
    <row r="4" spans="1:18" ht="15" customHeight="1" x14ac:dyDescent="0.25">
      <c r="A4" s="314" t="s">
        <v>147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288" t="s">
        <v>134</v>
      </c>
      <c r="Q4" s="288"/>
      <c r="R4" s="308" t="s">
        <v>235</v>
      </c>
    </row>
    <row r="5" spans="1:18" ht="15" x14ac:dyDescent="0.25">
      <c r="A5" s="292" t="s">
        <v>67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3"/>
      <c r="P5" s="288"/>
      <c r="Q5" s="288"/>
      <c r="R5" s="309"/>
    </row>
    <row r="6" spans="1:18" ht="15" x14ac:dyDescent="0.25">
      <c r="A6" s="311" t="s">
        <v>148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2"/>
      <c r="P6" s="288"/>
      <c r="Q6" s="288"/>
      <c r="R6" s="309"/>
    </row>
    <row r="7" spans="1:18" ht="15" x14ac:dyDescent="0.25">
      <c r="A7" s="282" t="s">
        <v>48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8"/>
      <c r="Q7" s="288"/>
      <c r="R7" s="309"/>
    </row>
    <row r="8" spans="1:18" ht="15.75" customHeight="1" x14ac:dyDescent="0.25">
      <c r="A8" s="313" t="s">
        <v>145</v>
      </c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288"/>
      <c r="Q8" s="288"/>
      <c r="R8" s="309"/>
    </row>
    <row r="9" spans="1:18" ht="15" x14ac:dyDescent="0.25">
      <c r="A9" s="286"/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3"/>
      <c r="N9" s="23"/>
      <c r="O9" s="62"/>
      <c r="P9" s="288"/>
      <c r="Q9" s="288"/>
      <c r="R9" s="310"/>
    </row>
    <row r="10" spans="1:18" ht="16.5" customHeight="1" x14ac:dyDescent="0.25">
      <c r="A10" s="55" t="s">
        <v>135</v>
      </c>
    </row>
    <row r="11" spans="1:18" ht="15" x14ac:dyDescent="0.25">
      <c r="A11" s="55" t="s">
        <v>136</v>
      </c>
    </row>
    <row r="12" spans="1:18" ht="15" x14ac:dyDescent="0.25"/>
    <row r="13" spans="1:18" s="24" customFormat="1" ht="69" customHeight="1" x14ac:dyDescent="0.2">
      <c r="A13" s="280" t="s">
        <v>81</v>
      </c>
      <c r="B13" s="280"/>
      <c r="C13" s="280" t="s">
        <v>137</v>
      </c>
      <c r="D13" s="280"/>
      <c r="E13" s="280"/>
      <c r="F13" s="280" t="s">
        <v>138</v>
      </c>
      <c r="G13" s="280"/>
      <c r="H13" s="280" t="s">
        <v>139</v>
      </c>
      <c r="I13" s="280"/>
      <c r="J13" s="280"/>
      <c r="K13" s="280" t="s">
        <v>150</v>
      </c>
      <c r="L13" s="280"/>
      <c r="M13" s="280"/>
      <c r="N13" s="279" t="s">
        <v>140</v>
      </c>
      <c r="O13" s="279"/>
    </row>
    <row r="14" spans="1:18" s="24" customFormat="1" ht="13.5" customHeight="1" x14ac:dyDescent="0.2">
      <c r="A14" s="280"/>
      <c r="B14" s="280"/>
      <c r="C14" s="295" t="s">
        <v>149</v>
      </c>
      <c r="D14" s="295" t="s">
        <v>149</v>
      </c>
      <c r="E14" s="295" t="s">
        <v>149</v>
      </c>
      <c r="F14" s="295" t="s">
        <v>149</v>
      </c>
      <c r="G14" s="295" t="s">
        <v>149</v>
      </c>
      <c r="H14" s="280" t="s">
        <v>28</v>
      </c>
      <c r="I14" s="261" t="s">
        <v>85</v>
      </c>
      <c r="J14" s="261"/>
      <c r="K14" s="263" t="s">
        <v>1378</v>
      </c>
      <c r="L14" s="263" t="s">
        <v>1379</v>
      </c>
      <c r="M14" s="263" t="s">
        <v>1380</v>
      </c>
      <c r="N14" s="315" t="s">
        <v>86</v>
      </c>
      <c r="O14" s="279" t="s">
        <v>87</v>
      </c>
    </row>
    <row r="15" spans="1:18" s="24" customFormat="1" ht="9" customHeight="1" x14ac:dyDescent="0.2">
      <c r="A15" s="280"/>
      <c r="B15" s="280"/>
      <c r="C15" s="296"/>
      <c r="D15" s="296"/>
      <c r="E15" s="296"/>
      <c r="F15" s="296"/>
      <c r="G15" s="296"/>
      <c r="H15" s="280"/>
      <c r="I15" s="261" t="s">
        <v>88</v>
      </c>
      <c r="J15" s="261" t="s">
        <v>89</v>
      </c>
      <c r="K15" s="264"/>
      <c r="L15" s="264" t="s">
        <v>90</v>
      </c>
      <c r="M15" s="264"/>
      <c r="N15" s="316"/>
      <c r="O15" s="279"/>
    </row>
    <row r="16" spans="1:18" s="24" customFormat="1" ht="29.25" customHeight="1" x14ac:dyDescent="0.2">
      <c r="A16" s="280"/>
      <c r="B16" s="280"/>
      <c r="C16" s="297"/>
      <c r="D16" s="297"/>
      <c r="E16" s="297"/>
      <c r="F16" s="297"/>
      <c r="G16" s="297"/>
      <c r="H16" s="280"/>
      <c r="I16" s="261"/>
      <c r="J16" s="261"/>
      <c r="K16" s="265"/>
      <c r="L16" s="265"/>
      <c r="M16" s="265"/>
      <c r="N16" s="317"/>
      <c r="O16" s="279"/>
    </row>
    <row r="17" spans="1:18" s="25" customFormat="1" x14ac:dyDescent="0.25">
      <c r="A17" s="278">
        <v>1</v>
      </c>
      <c r="B17" s="278"/>
      <c r="C17" s="63">
        <v>2</v>
      </c>
      <c r="D17" s="63">
        <v>3</v>
      </c>
      <c r="E17" s="63">
        <v>4</v>
      </c>
      <c r="F17" s="63">
        <v>5</v>
      </c>
      <c r="G17" s="63">
        <v>6</v>
      </c>
      <c r="H17" s="111">
        <v>7</v>
      </c>
      <c r="I17" s="111">
        <v>8</v>
      </c>
      <c r="J17" s="111">
        <v>9</v>
      </c>
      <c r="K17" s="111">
        <v>10</v>
      </c>
      <c r="L17" s="63">
        <v>11</v>
      </c>
      <c r="M17" s="63">
        <v>12</v>
      </c>
      <c r="N17" s="63">
        <v>13</v>
      </c>
      <c r="O17" s="63">
        <v>14</v>
      </c>
    </row>
    <row r="18" spans="1:18" s="24" customFormat="1" x14ac:dyDescent="0.2">
      <c r="A18" s="277"/>
      <c r="B18" s="277"/>
      <c r="C18" s="26"/>
      <c r="D18" s="26"/>
      <c r="E18" s="26"/>
      <c r="F18" s="26"/>
      <c r="G18" s="28"/>
      <c r="H18" s="112"/>
      <c r="I18" s="113"/>
      <c r="J18" s="113"/>
      <c r="K18" s="114"/>
      <c r="L18" s="56"/>
      <c r="M18" s="26"/>
      <c r="N18" s="26"/>
      <c r="O18" s="26"/>
    </row>
    <row r="19" spans="1:18" s="24" customFormat="1" x14ac:dyDescent="0.2">
      <c r="A19" s="277"/>
      <c r="B19" s="277"/>
      <c r="C19" s="26"/>
      <c r="D19" s="26"/>
      <c r="E19" s="26"/>
      <c r="F19" s="26"/>
      <c r="G19" s="28"/>
      <c r="H19" s="28"/>
      <c r="I19" s="29"/>
      <c r="J19" s="29"/>
      <c r="K19" s="27"/>
      <c r="L19" s="56"/>
      <c r="M19" s="26"/>
      <c r="N19" s="26"/>
      <c r="O19" s="26"/>
    </row>
    <row r="20" spans="1:18" ht="15" x14ac:dyDescent="0.25"/>
    <row r="21" spans="1:18" ht="16.5" customHeight="1" x14ac:dyDescent="0.25">
      <c r="A21" s="55" t="s">
        <v>141</v>
      </c>
    </row>
    <row r="22" spans="1:18" ht="6" customHeight="1" x14ac:dyDescent="0.25"/>
    <row r="23" spans="1:18" s="30" customFormat="1" ht="67.5" customHeight="1" x14ac:dyDescent="0.2">
      <c r="A23" s="261" t="s">
        <v>81</v>
      </c>
      <c r="B23" s="261" t="s">
        <v>137</v>
      </c>
      <c r="C23" s="261"/>
      <c r="D23" s="261"/>
      <c r="E23" s="261" t="s">
        <v>138</v>
      </c>
      <c r="F23" s="261"/>
      <c r="G23" s="280" t="s">
        <v>142</v>
      </c>
      <c r="H23" s="280"/>
      <c r="I23" s="280"/>
      <c r="J23" s="280"/>
      <c r="K23" s="280" t="s">
        <v>143</v>
      </c>
      <c r="L23" s="280"/>
      <c r="M23" s="280"/>
      <c r="N23" s="280" t="s">
        <v>127</v>
      </c>
      <c r="O23" s="280"/>
      <c r="P23" s="280"/>
      <c r="Q23" s="279" t="s">
        <v>144</v>
      </c>
      <c r="R23" s="279"/>
    </row>
    <row r="24" spans="1:18" s="30" customFormat="1" ht="24" customHeight="1" x14ac:dyDescent="0.2">
      <c r="A24" s="261"/>
      <c r="B24" s="254" t="s">
        <v>222</v>
      </c>
      <c r="C24" s="254" t="s">
        <v>223</v>
      </c>
      <c r="D24" s="254" t="s">
        <v>224</v>
      </c>
      <c r="E24" s="254" t="s">
        <v>225</v>
      </c>
      <c r="F24" s="254" t="s">
        <v>226</v>
      </c>
      <c r="G24" s="280" t="s">
        <v>28</v>
      </c>
      <c r="H24" s="261" t="s">
        <v>85</v>
      </c>
      <c r="I24" s="261"/>
      <c r="J24" s="280" t="s">
        <v>100</v>
      </c>
      <c r="K24" s="263" t="s">
        <v>1378</v>
      </c>
      <c r="L24" s="263" t="s">
        <v>1379</v>
      </c>
      <c r="M24" s="263" t="s">
        <v>1380</v>
      </c>
      <c r="N24" s="263" t="s">
        <v>1378</v>
      </c>
      <c r="O24" s="263" t="s">
        <v>1379</v>
      </c>
      <c r="P24" s="263" t="s">
        <v>1380</v>
      </c>
      <c r="Q24" s="281" t="s">
        <v>86</v>
      </c>
      <c r="R24" s="279" t="s">
        <v>87</v>
      </c>
    </row>
    <row r="25" spans="1:18" s="30" customFormat="1" ht="24" customHeight="1" x14ac:dyDescent="0.2">
      <c r="A25" s="261"/>
      <c r="B25" s="255"/>
      <c r="C25" s="255"/>
      <c r="D25" s="255"/>
      <c r="E25" s="255"/>
      <c r="F25" s="255"/>
      <c r="G25" s="280"/>
      <c r="H25" s="261" t="s">
        <v>20</v>
      </c>
      <c r="I25" s="261" t="s">
        <v>89</v>
      </c>
      <c r="J25" s="280"/>
      <c r="K25" s="264"/>
      <c r="L25" s="264" t="s">
        <v>90</v>
      </c>
      <c r="M25" s="264"/>
      <c r="N25" s="264"/>
      <c r="O25" s="264" t="s">
        <v>90</v>
      </c>
      <c r="P25" s="264"/>
      <c r="Q25" s="281"/>
      <c r="R25" s="279"/>
    </row>
    <row r="26" spans="1:18" s="30" customFormat="1" ht="25.5" customHeight="1" x14ac:dyDescent="0.2">
      <c r="A26" s="261"/>
      <c r="B26" s="256"/>
      <c r="C26" s="256"/>
      <c r="D26" s="256"/>
      <c r="E26" s="256"/>
      <c r="F26" s="256"/>
      <c r="G26" s="280"/>
      <c r="H26" s="261"/>
      <c r="I26" s="261"/>
      <c r="J26" s="280"/>
      <c r="K26" s="265"/>
      <c r="L26" s="265"/>
      <c r="M26" s="265"/>
      <c r="N26" s="265"/>
      <c r="O26" s="265"/>
      <c r="P26" s="265"/>
      <c r="Q26" s="281"/>
      <c r="R26" s="279"/>
    </row>
    <row r="27" spans="1:18" s="31" customFormat="1" ht="11.25" x14ac:dyDescent="0.25">
      <c r="A27" s="33">
        <v>1</v>
      </c>
      <c r="B27" s="33">
        <v>2</v>
      </c>
      <c r="C27" s="33">
        <v>3</v>
      </c>
      <c r="D27" s="33">
        <v>4</v>
      </c>
      <c r="E27" s="33">
        <v>5</v>
      </c>
      <c r="F27" s="33">
        <v>6</v>
      </c>
      <c r="G27" s="33">
        <v>7</v>
      </c>
      <c r="H27" s="33">
        <v>8</v>
      </c>
      <c r="I27" s="33">
        <v>9</v>
      </c>
      <c r="J27" s="33">
        <v>10</v>
      </c>
      <c r="K27" s="33">
        <v>11</v>
      </c>
      <c r="L27" s="33">
        <v>12</v>
      </c>
      <c r="M27" s="33">
        <v>13</v>
      </c>
      <c r="N27" s="33">
        <v>14</v>
      </c>
      <c r="O27" s="33">
        <v>15</v>
      </c>
      <c r="P27" s="33">
        <v>16</v>
      </c>
      <c r="Q27" s="33">
        <v>17</v>
      </c>
      <c r="R27" s="33">
        <v>18</v>
      </c>
    </row>
    <row r="28" spans="1:18" s="30" customFormat="1" ht="78.75" customHeight="1" x14ac:dyDescent="0.2">
      <c r="A28" s="140" t="s">
        <v>1374</v>
      </c>
      <c r="B28" s="140" t="s">
        <v>236</v>
      </c>
      <c r="C28" s="140" t="s">
        <v>237</v>
      </c>
      <c r="D28" s="140"/>
      <c r="E28" s="140"/>
      <c r="F28" s="140"/>
      <c r="G28" s="141" t="s">
        <v>63</v>
      </c>
      <c r="H28" s="141" t="s">
        <v>68</v>
      </c>
      <c r="I28" s="142" t="s">
        <v>238</v>
      </c>
      <c r="J28" s="143" t="s">
        <v>1283</v>
      </c>
      <c r="K28" s="141">
        <v>1</v>
      </c>
      <c r="L28" s="141">
        <v>1</v>
      </c>
      <c r="M28" s="141">
        <f>L28</f>
        <v>1</v>
      </c>
      <c r="N28" s="141"/>
      <c r="O28" s="141"/>
      <c r="P28" s="141"/>
      <c r="Q28" s="144">
        <v>0</v>
      </c>
      <c r="R28" s="145">
        <f t="shared" ref="R28" si="0">ROUND(K28*Q28,0)</f>
        <v>0</v>
      </c>
    </row>
  </sheetData>
  <mergeCells count="57">
    <mergeCell ref="A1:O1"/>
    <mergeCell ref="A4:O4"/>
    <mergeCell ref="P4:Q9"/>
    <mergeCell ref="N13:O13"/>
    <mergeCell ref="C14:C16"/>
    <mergeCell ref="D14:D16"/>
    <mergeCell ref="E14:E16"/>
    <mergeCell ref="F14:F16"/>
    <mergeCell ref="N14:N16"/>
    <mergeCell ref="O14:O16"/>
    <mergeCell ref="G14:G16"/>
    <mergeCell ref="H14:H16"/>
    <mergeCell ref="I14:J14"/>
    <mergeCell ref="F13:G13"/>
    <mergeCell ref="H13:J13"/>
    <mergeCell ref="K13:M13"/>
    <mergeCell ref="I15:I16"/>
    <mergeCell ref="J15:J16"/>
    <mergeCell ref="M14:M16"/>
    <mergeCell ref="R4:R9"/>
    <mergeCell ref="A5:O5"/>
    <mergeCell ref="A6:O6"/>
    <mergeCell ref="A7:O7"/>
    <mergeCell ref="A8:O8"/>
    <mergeCell ref="A9:L9"/>
    <mergeCell ref="A17:B17"/>
    <mergeCell ref="L14:L16"/>
    <mergeCell ref="A23:A26"/>
    <mergeCell ref="B23:D23"/>
    <mergeCell ref="E23:F23"/>
    <mergeCell ref="K23:M23"/>
    <mergeCell ref="B24:B26"/>
    <mergeCell ref="C24:C26"/>
    <mergeCell ref="D24:D26"/>
    <mergeCell ref="E24:E26"/>
    <mergeCell ref="F24:F26"/>
    <mergeCell ref="A18:B18"/>
    <mergeCell ref="A19:B19"/>
    <mergeCell ref="K14:K16"/>
    <mergeCell ref="A13:B16"/>
    <mergeCell ref="C13:E13"/>
    <mergeCell ref="Q23:R23"/>
    <mergeCell ref="G24:G26"/>
    <mergeCell ref="H24:I24"/>
    <mergeCell ref="G23:J23"/>
    <mergeCell ref="J24:J26"/>
    <mergeCell ref="Q24:Q26"/>
    <mergeCell ref="R24:R26"/>
    <mergeCell ref="H25:H26"/>
    <mergeCell ref="I25:I26"/>
    <mergeCell ref="K24:K26"/>
    <mergeCell ref="L24:L26"/>
    <mergeCell ref="N24:N26"/>
    <mergeCell ref="O24:O26"/>
    <mergeCell ref="P24:P26"/>
    <mergeCell ref="M24:M26"/>
    <mergeCell ref="N23:P23"/>
  </mergeCells>
  <pageMargins left="0.70866141732283472" right="0.70866141732283472" top="0.74803149606299213" bottom="0.15748031496062992" header="0.31496062992125984" footer="0.31496062992125984"/>
  <pageSetup paperSize="9" scale="65" firstPageNumber="14" orientation="landscape" useFirstPageNumber="1" r:id="rId1"/>
  <headerFooter>
    <oddHeader>&amp;C&amp;"Times New Roman,обычный"&amp;10&amp;P</oddHeader>
  </headerFooter>
  <rowBreaks count="1" manualBreakCount="1">
    <brk id="2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26"/>
  <sheetViews>
    <sheetView view="pageBreakPreview" topLeftCell="P13" zoomScaleNormal="100" zoomScaleSheetLayoutView="100" zoomScalePageLayoutView="85" workbookViewId="0">
      <selection activeCell="A20" sqref="A20:FE20"/>
    </sheetView>
  </sheetViews>
  <sheetFormatPr defaultColWidth="0.85546875" defaultRowHeight="12" customHeight="1" x14ac:dyDescent="0.25"/>
  <cols>
    <col min="1" max="8" width="0.85546875" style="107"/>
    <col min="9" max="10" width="0.85546875" style="107" customWidth="1"/>
    <col min="11" max="70" width="0.85546875" style="107"/>
    <col min="71" max="71" width="4.42578125" style="107" customWidth="1"/>
    <col min="72" max="77" width="0.85546875" style="107"/>
    <col min="78" max="78" width="2.140625" style="107" customWidth="1"/>
    <col min="79" max="97" width="0.85546875" style="107"/>
    <col min="98" max="98" width="1.42578125" style="107" customWidth="1"/>
    <col min="99" max="99" width="1.28515625" style="107" customWidth="1"/>
    <col min="100" max="100" width="1.85546875" style="107" customWidth="1"/>
    <col min="101" max="105" width="0.85546875" style="107"/>
    <col min="106" max="106" width="4.85546875" style="107" customWidth="1"/>
    <col min="107" max="107" width="0.5703125" style="107" customWidth="1"/>
    <col min="108" max="108" width="0.85546875" style="107" hidden="1" customWidth="1"/>
    <col min="109" max="147" width="0.85546875" style="107"/>
    <col min="148" max="149" width="0.85546875" style="107" customWidth="1"/>
    <col min="150" max="156" width="0.85546875" style="107"/>
    <col min="157" max="157" width="1.7109375" style="107" customWidth="1"/>
    <col min="158" max="158" width="0.85546875" style="107"/>
    <col min="159" max="159" width="0.140625" style="107" customWidth="1"/>
    <col min="160" max="160" width="0.85546875" style="107"/>
    <col min="161" max="161" width="4.7109375" style="107" customWidth="1"/>
    <col min="162" max="165" width="0.85546875" style="107"/>
    <col min="166" max="166" width="6" style="107" bestFit="1" customWidth="1"/>
    <col min="167" max="167" width="2.42578125" style="107" customWidth="1"/>
    <col min="168" max="168" width="0.85546875" style="107"/>
    <col min="169" max="169" width="5" style="107" bestFit="1" customWidth="1"/>
    <col min="170" max="184" width="0.85546875" style="107"/>
    <col min="185" max="185" width="6" style="107" bestFit="1" customWidth="1"/>
    <col min="186" max="186" width="0.85546875" style="107"/>
    <col min="187" max="187" width="5" style="107" bestFit="1" customWidth="1"/>
    <col min="188" max="189" width="0.85546875" style="107"/>
    <col min="190" max="190" width="7" style="107" customWidth="1"/>
    <col min="191" max="192" width="0.85546875" style="107"/>
    <col min="193" max="193" width="3" style="107" bestFit="1" customWidth="1"/>
    <col min="194" max="194" width="11.85546875" style="107" customWidth="1"/>
    <col min="195" max="333" width="0.85546875" style="107"/>
    <col min="334" max="334" width="2.140625" style="107" customWidth="1"/>
    <col min="335" max="589" width="0.85546875" style="107"/>
    <col min="590" max="590" width="2.140625" style="107" customWidth="1"/>
    <col min="591" max="845" width="0.85546875" style="107"/>
    <col min="846" max="846" width="2.140625" style="107" customWidth="1"/>
    <col min="847" max="1101" width="0.85546875" style="107"/>
    <col min="1102" max="1102" width="2.140625" style="107" customWidth="1"/>
    <col min="1103" max="1357" width="0.85546875" style="107"/>
    <col min="1358" max="1358" width="2.140625" style="107" customWidth="1"/>
    <col min="1359" max="1613" width="0.85546875" style="107"/>
    <col min="1614" max="1614" width="2.140625" style="107" customWidth="1"/>
    <col min="1615" max="1869" width="0.85546875" style="107"/>
    <col min="1870" max="1870" width="2.140625" style="107" customWidth="1"/>
    <col min="1871" max="2125" width="0.85546875" style="107"/>
    <col min="2126" max="2126" width="2.140625" style="107" customWidth="1"/>
    <col min="2127" max="2381" width="0.85546875" style="107"/>
    <col min="2382" max="2382" width="2.140625" style="107" customWidth="1"/>
    <col min="2383" max="2637" width="0.85546875" style="107"/>
    <col min="2638" max="2638" width="2.140625" style="107" customWidth="1"/>
    <col min="2639" max="2893" width="0.85546875" style="107"/>
    <col min="2894" max="2894" width="2.140625" style="107" customWidth="1"/>
    <col min="2895" max="3149" width="0.85546875" style="107"/>
    <col min="3150" max="3150" width="2.140625" style="107" customWidth="1"/>
    <col min="3151" max="3405" width="0.85546875" style="107"/>
    <col min="3406" max="3406" width="2.140625" style="107" customWidth="1"/>
    <col min="3407" max="3661" width="0.85546875" style="107"/>
    <col min="3662" max="3662" width="2.140625" style="107" customWidth="1"/>
    <col min="3663" max="3917" width="0.85546875" style="107"/>
    <col min="3918" max="3918" width="2.140625" style="107" customWidth="1"/>
    <col min="3919" max="4173" width="0.85546875" style="107"/>
    <col min="4174" max="4174" width="2.140625" style="107" customWidth="1"/>
    <col min="4175" max="4429" width="0.85546875" style="107"/>
    <col min="4430" max="4430" width="2.140625" style="107" customWidth="1"/>
    <col min="4431" max="4685" width="0.85546875" style="107"/>
    <col min="4686" max="4686" width="2.140625" style="107" customWidth="1"/>
    <col min="4687" max="4941" width="0.85546875" style="107"/>
    <col min="4942" max="4942" width="2.140625" style="107" customWidth="1"/>
    <col min="4943" max="5197" width="0.85546875" style="107"/>
    <col min="5198" max="5198" width="2.140625" style="107" customWidth="1"/>
    <col min="5199" max="5453" width="0.85546875" style="107"/>
    <col min="5454" max="5454" width="2.140625" style="107" customWidth="1"/>
    <col min="5455" max="5709" width="0.85546875" style="107"/>
    <col min="5710" max="5710" width="2.140625" style="107" customWidth="1"/>
    <col min="5711" max="5965" width="0.85546875" style="107"/>
    <col min="5966" max="5966" width="2.140625" style="107" customWidth="1"/>
    <col min="5967" max="6221" width="0.85546875" style="107"/>
    <col min="6222" max="6222" width="2.140625" style="107" customWidth="1"/>
    <col min="6223" max="6477" width="0.85546875" style="107"/>
    <col min="6478" max="6478" width="2.140625" style="107" customWidth="1"/>
    <col min="6479" max="6733" width="0.85546875" style="107"/>
    <col min="6734" max="6734" width="2.140625" style="107" customWidth="1"/>
    <col min="6735" max="6989" width="0.85546875" style="107"/>
    <col min="6990" max="6990" width="2.140625" style="107" customWidth="1"/>
    <col min="6991" max="7245" width="0.85546875" style="107"/>
    <col min="7246" max="7246" width="2.140625" style="107" customWidth="1"/>
    <col min="7247" max="7501" width="0.85546875" style="107"/>
    <col min="7502" max="7502" width="2.140625" style="107" customWidth="1"/>
    <col min="7503" max="7757" width="0.85546875" style="107"/>
    <col min="7758" max="7758" width="2.140625" style="107" customWidth="1"/>
    <col min="7759" max="8013" width="0.85546875" style="107"/>
    <col min="8014" max="8014" width="2.140625" style="107" customWidth="1"/>
    <col min="8015" max="8269" width="0.85546875" style="107"/>
    <col min="8270" max="8270" width="2.140625" style="107" customWidth="1"/>
    <col min="8271" max="8525" width="0.85546875" style="107"/>
    <col min="8526" max="8526" width="2.140625" style="107" customWidth="1"/>
    <col min="8527" max="8781" width="0.85546875" style="107"/>
    <col min="8782" max="8782" width="2.140625" style="107" customWidth="1"/>
    <col min="8783" max="9037" width="0.85546875" style="107"/>
    <col min="9038" max="9038" width="2.140625" style="107" customWidth="1"/>
    <col min="9039" max="9293" width="0.85546875" style="107"/>
    <col min="9294" max="9294" width="2.140625" style="107" customWidth="1"/>
    <col min="9295" max="9549" width="0.85546875" style="107"/>
    <col min="9550" max="9550" width="2.140625" style="107" customWidth="1"/>
    <col min="9551" max="9805" width="0.85546875" style="107"/>
    <col min="9806" max="9806" width="2.140625" style="107" customWidth="1"/>
    <col min="9807" max="10061" width="0.85546875" style="107"/>
    <col min="10062" max="10062" width="2.140625" style="107" customWidth="1"/>
    <col min="10063" max="10317" width="0.85546875" style="107"/>
    <col min="10318" max="10318" width="2.140625" style="107" customWidth="1"/>
    <col min="10319" max="10573" width="0.85546875" style="107"/>
    <col min="10574" max="10574" width="2.140625" style="107" customWidth="1"/>
    <col min="10575" max="10829" width="0.85546875" style="107"/>
    <col min="10830" max="10830" width="2.140625" style="107" customWidth="1"/>
    <col min="10831" max="11085" width="0.85546875" style="107"/>
    <col min="11086" max="11086" width="2.140625" style="107" customWidth="1"/>
    <col min="11087" max="11341" width="0.85546875" style="107"/>
    <col min="11342" max="11342" width="2.140625" style="107" customWidth="1"/>
    <col min="11343" max="11597" width="0.85546875" style="107"/>
    <col min="11598" max="11598" width="2.140625" style="107" customWidth="1"/>
    <col min="11599" max="11853" width="0.85546875" style="107"/>
    <col min="11854" max="11854" width="2.140625" style="107" customWidth="1"/>
    <col min="11855" max="12109" width="0.85546875" style="107"/>
    <col min="12110" max="12110" width="2.140625" style="107" customWidth="1"/>
    <col min="12111" max="12365" width="0.85546875" style="107"/>
    <col min="12366" max="12366" width="2.140625" style="107" customWidth="1"/>
    <col min="12367" max="12621" width="0.85546875" style="107"/>
    <col min="12622" max="12622" width="2.140625" style="107" customWidth="1"/>
    <col min="12623" max="12877" width="0.85546875" style="107"/>
    <col min="12878" max="12878" width="2.140625" style="107" customWidth="1"/>
    <col min="12879" max="13133" width="0.85546875" style="107"/>
    <col min="13134" max="13134" width="2.140625" style="107" customWidth="1"/>
    <col min="13135" max="13389" width="0.85546875" style="107"/>
    <col min="13390" max="13390" width="2.140625" style="107" customWidth="1"/>
    <col min="13391" max="13645" width="0.85546875" style="107"/>
    <col min="13646" max="13646" width="2.140625" style="107" customWidth="1"/>
    <col min="13647" max="13901" width="0.85546875" style="107"/>
    <col min="13902" max="13902" width="2.140625" style="107" customWidth="1"/>
    <col min="13903" max="14157" width="0.85546875" style="107"/>
    <col min="14158" max="14158" width="2.140625" style="107" customWidth="1"/>
    <col min="14159" max="14413" width="0.85546875" style="107"/>
    <col min="14414" max="14414" width="2.140625" style="107" customWidth="1"/>
    <col min="14415" max="14669" width="0.85546875" style="107"/>
    <col min="14670" max="14670" width="2.140625" style="107" customWidth="1"/>
    <col min="14671" max="14925" width="0.85546875" style="107"/>
    <col min="14926" max="14926" width="2.140625" style="107" customWidth="1"/>
    <col min="14927" max="15181" width="0.85546875" style="107"/>
    <col min="15182" max="15182" width="2.140625" style="107" customWidth="1"/>
    <col min="15183" max="15437" width="0.85546875" style="107"/>
    <col min="15438" max="15438" width="2.140625" style="107" customWidth="1"/>
    <col min="15439" max="15693" width="0.85546875" style="107"/>
    <col min="15694" max="15694" width="2.140625" style="107" customWidth="1"/>
    <col min="15695" max="15949" width="0.85546875" style="107"/>
    <col min="15950" max="15950" width="2.140625" style="107" customWidth="1"/>
    <col min="15951" max="16205" width="0.85546875" style="107"/>
    <col min="16206" max="16206" width="2.140625" style="107" customWidth="1"/>
    <col min="16207" max="16384" width="0.85546875" style="107"/>
  </cols>
  <sheetData>
    <row r="1" spans="1:161" ht="15" x14ac:dyDescent="0.25">
      <c r="A1" s="286" t="s">
        <v>128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  <c r="BP1" s="286"/>
      <c r="BQ1" s="286"/>
      <c r="BR1" s="286"/>
      <c r="BS1" s="286"/>
      <c r="BT1" s="286"/>
      <c r="BU1" s="286"/>
      <c r="BV1" s="286"/>
      <c r="BW1" s="286"/>
      <c r="BX1" s="286"/>
      <c r="BY1" s="286"/>
      <c r="BZ1" s="286"/>
      <c r="CA1" s="286"/>
      <c r="CB1" s="286"/>
      <c r="CC1" s="286"/>
      <c r="CD1" s="286"/>
      <c r="CE1" s="286"/>
      <c r="CF1" s="286"/>
      <c r="CG1" s="286"/>
      <c r="CH1" s="286"/>
      <c r="CI1" s="286"/>
      <c r="CJ1" s="286"/>
      <c r="CK1" s="286"/>
      <c r="CL1" s="286"/>
      <c r="CM1" s="286"/>
      <c r="CN1" s="286"/>
      <c r="CO1" s="286"/>
      <c r="CP1" s="286"/>
      <c r="CQ1" s="286"/>
      <c r="CR1" s="286"/>
      <c r="CS1" s="286"/>
      <c r="CT1" s="286"/>
      <c r="CU1" s="286"/>
      <c r="CV1" s="286"/>
      <c r="CW1" s="286"/>
      <c r="CX1" s="286"/>
      <c r="CY1" s="286"/>
      <c r="CZ1" s="286"/>
      <c r="DA1" s="286"/>
      <c r="DB1" s="286"/>
      <c r="DC1" s="286"/>
      <c r="DD1" s="286"/>
      <c r="DE1" s="286"/>
      <c r="DF1" s="286"/>
      <c r="DG1" s="286"/>
      <c r="DH1" s="286"/>
      <c r="DI1" s="286"/>
      <c r="DJ1" s="286"/>
      <c r="DK1" s="286"/>
      <c r="DL1" s="286"/>
      <c r="DM1" s="286"/>
      <c r="DN1" s="286"/>
      <c r="DO1" s="286"/>
      <c r="DP1" s="286"/>
      <c r="DQ1" s="286"/>
      <c r="DR1" s="286"/>
      <c r="DS1" s="286"/>
      <c r="DT1" s="286"/>
      <c r="DU1" s="286"/>
      <c r="DV1" s="286"/>
      <c r="DW1" s="286"/>
      <c r="DX1" s="286"/>
      <c r="DY1" s="286"/>
      <c r="DZ1" s="286"/>
      <c r="EA1" s="286"/>
      <c r="EB1" s="286"/>
      <c r="EC1" s="286"/>
      <c r="ED1" s="286"/>
      <c r="EE1" s="286"/>
      <c r="EF1" s="286"/>
      <c r="EG1" s="286"/>
      <c r="EH1" s="286"/>
      <c r="EI1" s="286"/>
      <c r="EJ1" s="286"/>
      <c r="EK1" s="286"/>
      <c r="EL1" s="286"/>
      <c r="EM1" s="286"/>
      <c r="EN1" s="286"/>
      <c r="EO1" s="286"/>
      <c r="EP1" s="286"/>
      <c r="EQ1" s="286"/>
      <c r="ER1" s="286"/>
      <c r="ES1" s="286"/>
      <c r="ET1" s="286"/>
      <c r="EU1" s="286"/>
      <c r="EV1" s="286"/>
      <c r="EW1" s="286"/>
      <c r="EX1" s="286"/>
      <c r="EY1" s="286"/>
      <c r="EZ1" s="286"/>
      <c r="FA1" s="286"/>
      <c r="FB1" s="286"/>
      <c r="FC1" s="286"/>
      <c r="FD1" s="286"/>
      <c r="FE1" s="286"/>
    </row>
    <row r="2" spans="1:161" s="39" customFormat="1" ht="13.5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</row>
    <row r="3" spans="1:161" s="39" customFormat="1" ht="48" customHeight="1" x14ac:dyDescent="0.25">
      <c r="A3" s="320" t="s">
        <v>129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0"/>
      <c r="AQ3" s="320"/>
      <c r="AR3" s="320"/>
      <c r="AS3" s="320"/>
      <c r="AT3" s="320"/>
      <c r="AU3" s="320"/>
      <c r="AV3" s="320"/>
      <c r="AW3" s="320"/>
      <c r="AX3" s="320"/>
      <c r="AY3" s="320"/>
      <c r="AZ3" s="320"/>
      <c r="BA3" s="320"/>
      <c r="BB3" s="320"/>
      <c r="BC3" s="320"/>
      <c r="BD3" s="320"/>
      <c r="BE3" s="320"/>
      <c r="BF3" s="320"/>
      <c r="BG3" s="320"/>
      <c r="BH3" s="320"/>
      <c r="BI3" s="321" t="s">
        <v>111</v>
      </c>
      <c r="BJ3" s="321"/>
      <c r="BK3" s="321"/>
      <c r="BL3" s="321"/>
      <c r="BM3" s="321"/>
      <c r="BN3" s="321"/>
      <c r="BO3" s="321"/>
      <c r="BP3" s="321"/>
      <c r="BQ3" s="321"/>
      <c r="BR3" s="321"/>
      <c r="BS3" s="321"/>
      <c r="BT3" s="321"/>
      <c r="BU3" s="321"/>
      <c r="BV3" s="321"/>
      <c r="BW3" s="321"/>
      <c r="BX3" s="321"/>
      <c r="BY3" s="321"/>
      <c r="BZ3" s="321"/>
      <c r="CA3" s="321"/>
      <c r="CB3" s="321"/>
      <c r="CC3" s="321"/>
      <c r="CD3" s="321"/>
      <c r="CE3" s="321"/>
      <c r="CF3" s="321"/>
      <c r="CG3" s="321"/>
      <c r="CH3" s="321"/>
      <c r="CI3" s="321"/>
      <c r="CJ3" s="321"/>
      <c r="CK3" s="321"/>
      <c r="CL3" s="321"/>
      <c r="CM3" s="321"/>
      <c r="CN3" s="321"/>
      <c r="CO3" s="321"/>
      <c r="CP3" s="321"/>
      <c r="CQ3" s="321"/>
      <c r="CR3" s="321"/>
      <c r="CS3" s="321"/>
      <c r="CT3" s="321"/>
      <c r="CU3" s="321"/>
      <c r="CV3" s="321"/>
      <c r="CW3" s="321"/>
      <c r="CX3" s="321"/>
      <c r="CY3" s="321"/>
      <c r="CZ3" s="321"/>
      <c r="DA3" s="321"/>
      <c r="DB3" s="321"/>
      <c r="DC3" s="321"/>
      <c r="DD3" s="321"/>
      <c r="DE3" s="321"/>
      <c r="DF3" s="321"/>
      <c r="DG3" s="321"/>
      <c r="DH3" s="321"/>
      <c r="DI3" s="321"/>
      <c r="DJ3" s="321"/>
      <c r="DK3" s="321"/>
      <c r="DL3" s="321"/>
      <c r="DM3" s="321"/>
      <c r="DN3" s="321"/>
      <c r="DO3" s="321"/>
      <c r="DP3" s="321"/>
      <c r="DQ3" s="321"/>
      <c r="DR3" s="321"/>
      <c r="DS3" s="321"/>
      <c r="DT3" s="321"/>
      <c r="DU3" s="321"/>
      <c r="DV3" s="321"/>
      <c r="DW3" s="321"/>
      <c r="DX3" s="321"/>
      <c r="DY3" s="321"/>
      <c r="DZ3" s="321"/>
      <c r="EA3" s="321"/>
      <c r="EB3" s="321"/>
      <c r="EC3" s="321"/>
      <c r="ED3" s="321"/>
      <c r="EE3" s="321"/>
      <c r="EF3" s="321"/>
      <c r="EG3" s="321"/>
      <c r="EH3" s="321"/>
      <c r="EI3" s="321"/>
      <c r="EJ3" s="321"/>
      <c r="EK3" s="321"/>
      <c r="EL3" s="321"/>
      <c r="EM3" s="321"/>
      <c r="EN3" s="321"/>
      <c r="EO3" s="321"/>
      <c r="EP3" s="321"/>
      <c r="EQ3" s="321"/>
      <c r="ER3" s="321"/>
      <c r="ES3" s="321"/>
      <c r="ET3" s="321"/>
      <c r="EU3" s="321"/>
      <c r="EV3" s="321"/>
      <c r="EW3" s="321"/>
      <c r="EX3" s="321"/>
      <c r="EY3" s="321"/>
      <c r="EZ3" s="321"/>
      <c r="FA3" s="321"/>
      <c r="FB3" s="321"/>
      <c r="FC3" s="321"/>
      <c r="FD3" s="321"/>
      <c r="FE3" s="321"/>
    </row>
    <row r="4" spans="1:161" s="39" customFormat="1" ht="30.75" customHeight="1" x14ac:dyDescent="0.25">
      <c r="A4" s="320" t="s">
        <v>130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  <c r="AN4" s="320"/>
      <c r="AO4" s="320"/>
      <c r="AP4" s="320"/>
      <c r="AQ4" s="320"/>
      <c r="AR4" s="320"/>
      <c r="AS4" s="320"/>
      <c r="AT4" s="320"/>
      <c r="AU4" s="320"/>
      <c r="AV4" s="320"/>
      <c r="AW4" s="320"/>
      <c r="AX4" s="320"/>
      <c r="AY4" s="320"/>
      <c r="AZ4" s="320"/>
      <c r="BA4" s="320"/>
      <c r="BB4" s="320"/>
      <c r="BC4" s="320"/>
      <c r="BD4" s="320"/>
      <c r="BE4" s="320"/>
      <c r="BF4" s="320"/>
      <c r="BG4" s="320"/>
      <c r="BH4" s="320"/>
      <c r="BI4" s="322" t="s">
        <v>10</v>
      </c>
      <c r="BJ4" s="322"/>
      <c r="BK4" s="322"/>
      <c r="BL4" s="322"/>
      <c r="BM4" s="322"/>
      <c r="BN4" s="322"/>
      <c r="BO4" s="322"/>
      <c r="BP4" s="322"/>
      <c r="BQ4" s="322"/>
      <c r="BR4" s="322"/>
      <c r="BS4" s="322"/>
      <c r="BT4" s="322"/>
      <c r="BU4" s="322"/>
      <c r="BV4" s="322"/>
      <c r="BW4" s="322"/>
      <c r="BX4" s="322"/>
      <c r="BY4" s="322"/>
      <c r="BZ4" s="322"/>
      <c r="CA4" s="322"/>
      <c r="CB4" s="322"/>
      <c r="CC4" s="322"/>
      <c r="CD4" s="322"/>
      <c r="CE4" s="322"/>
      <c r="CF4" s="322"/>
      <c r="CG4" s="322"/>
      <c r="CH4" s="322"/>
      <c r="CI4" s="322"/>
      <c r="CJ4" s="322"/>
      <c r="CK4" s="322"/>
      <c r="CL4" s="322"/>
      <c r="CM4" s="322"/>
      <c r="CN4" s="322"/>
      <c r="CO4" s="322"/>
      <c r="CP4" s="322"/>
      <c r="CQ4" s="322"/>
      <c r="CR4" s="322"/>
      <c r="CS4" s="322"/>
      <c r="CT4" s="322"/>
      <c r="CU4" s="322"/>
      <c r="CV4" s="322"/>
      <c r="CW4" s="322"/>
      <c r="CX4" s="322"/>
      <c r="CY4" s="322"/>
      <c r="CZ4" s="322"/>
      <c r="DA4" s="322"/>
      <c r="DB4" s="322"/>
      <c r="DC4" s="322"/>
      <c r="DD4" s="322"/>
      <c r="DE4" s="322"/>
      <c r="DF4" s="322"/>
      <c r="DG4" s="322"/>
      <c r="DH4" s="322"/>
      <c r="DI4" s="322"/>
      <c r="DJ4" s="322"/>
      <c r="DK4" s="322"/>
      <c r="DL4" s="322"/>
      <c r="DM4" s="322"/>
      <c r="DN4" s="322"/>
      <c r="DO4" s="322"/>
      <c r="DP4" s="322"/>
      <c r="DQ4" s="322"/>
      <c r="DR4" s="322"/>
      <c r="DS4" s="322"/>
      <c r="DT4" s="322"/>
      <c r="DU4" s="322"/>
      <c r="DV4" s="322"/>
      <c r="DW4" s="322"/>
      <c r="DX4" s="322"/>
      <c r="DY4" s="322"/>
      <c r="DZ4" s="322"/>
      <c r="EA4" s="322"/>
      <c r="EB4" s="322"/>
      <c r="EC4" s="322"/>
      <c r="ED4" s="322"/>
      <c r="EE4" s="322"/>
      <c r="EF4" s="322"/>
      <c r="EG4" s="322"/>
      <c r="EH4" s="322"/>
      <c r="EI4" s="322"/>
      <c r="EJ4" s="322"/>
      <c r="EK4" s="322"/>
      <c r="EL4" s="322"/>
      <c r="EM4" s="322"/>
      <c r="EN4" s="322"/>
      <c r="EO4" s="322"/>
      <c r="EP4" s="322"/>
      <c r="EQ4" s="322"/>
      <c r="ER4" s="322"/>
      <c r="ES4" s="322"/>
      <c r="ET4" s="322"/>
      <c r="EU4" s="322"/>
      <c r="EV4" s="322"/>
      <c r="EW4" s="322"/>
      <c r="EX4" s="322"/>
      <c r="EY4" s="322"/>
      <c r="EZ4" s="322"/>
      <c r="FA4" s="322"/>
      <c r="FB4" s="322"/>
      <c r="FC4" s="322"/>
      <c r="FD4" s="322"/>
      <c r="FE4" s="322"/>
    </row>
    <row r="5" spans="1:161" s="39" customFormat="1" ht="17.25" customHeight="1" x14ac:dyDescent="0.25">
      <c r="A5" s="108" t="s">
        <v>131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</row>
    <row r="6" spans="1:161" s="39" customFormat="1" ht="8.25" customHeight="1" x14ac:dyDescent="0.2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</row>
    <row r="7" spans="1:161" s="35" customFormat="1" ht="46.5" customHeight="1" x14ac:dyDescent="0.25">
      <c r="A7" s="300" t="s">
        <v>102</v>
      </c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 t="s">
        <v>13</v>
      </c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1"/>
      <c r="CK7" s="301"/>
      <c r="CL7" s="301"/>
      <c r="CM7" s="301"/>
      <c r="CN7" s="301"/>
      <c r="CO7" s="301"/>
      <c r="CP7" s="301"/>
      <c r="CQ7" s="301"/>
      <c r="CR7" s="301"/>
      <c r="CS7" s="301"/>
      <c r="CT7" s="301"/>
      <c r="CU7" s="301"/>
      <c r="CV7" s="301"/>
      <c r="CW7" s="301"/>
      <c r="CX7" s="301"/>
      <c r="CY7" s="301"/>
      <c r="CZ7" s="301"/>
      <c r="DA7" s="301"/>
      <c r="DB7" s="301"/>
      <c r="DC7" s="301"/>
      <c r="DD7" s="301"/>
      <c r="DE7" s="318" t="s">
        <v>132</v>
      </c>
      <c r="DF7" s="319"/>
      <c r="DG7" s="319"/>
      <c r="DH7" s="319"/>
      <c r="DI7" s="319"/>
      <c r="DJ7" s="319"/>
      <c r="DK7" s="319"/>
      <c r="DL7" s="319"/>
      <c r="DM7" s="319"/>
      <c r="DN7" s="319"/>
      <c r="DO7" s="319"/>
      <c r="DP7" s="319"/>
      <c r="DQ7" s="319"/>
      <c r="DR7" s="319"/>
      <c r="DS7" s="319"/>
      <c r="DT7" s="319"/>
      <c r="DU7" s="319"/>
      <c r="DV7" s="319"/>
      <c r="DW7" s="319"/>
      <c r="DX7" s="319"/>
      <c r="DY7" s="319"/>
      <c r="DZ7" s="319"/>
      <c r="EA7" s="319"/>
      <c r="EB7" s="319"/>
      <c r="EC7" s="319"/>
      <c r="ED7" s="319"/>
      <c r="EE7" s="319"/>
      <c r="EF7" s="319"/>
      <c r="EG7" s="319"/>
      <c r="EH7" s="319"/>
      <c r="EI7" s="319"/>
      <c r="EJ7" s="319"/>
      <c r="EK7" s="319"/>
      <c r="EL7" s="319"/>
      <c r="EM7" s="319"/>
      <c r="EN7" s="319"/>
      <c r="EO7" s="319"/>
      <c r="EP7" s="319"/>
      <c r="EQ7" s="319"/>
      <c r="ER7" s="319"/>
      <c r="ES7" s="319"/>
      <c r="ET7" s="319"/>
      <c r="EU7" s="319"/>
      <c r="EV7" s="319"/>
      <c r="EW7" s="319"/>
      <c r="EX7" s="319"/>
      <c r="EY7" s="319"/>
      <c r="EZ7" s="319"/>
      <c r="FA7" s="319"/>
      <c r="FB7" s="319"/>
      <c r="FC7" s="319"/>
      <c r="FD7" s="319"/>
      <c r="FE7" s="319"/>
    </row>
    <row r="8" spans="1:161" s="35" customFormat="1" ht="14.25" customHeight="1" x14ac:dyDescent="0.25">
      <c r="A8" s="298">
        <v>1</v>
      </c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49" t="s">
        <v>101</v>
      </c>
      <c r="BD8" s="249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  <c r="BS8" s="249"/>
      <c r="BT8" s="249"/>
      <c r="BU8" s="249"/>
      <c r="BV8" s="249"/>
      <c r="BW8" s="249"/>
      <c r="BX8" s="249"/>
      <c r="BY8" s="249"/>
      <c r="BZ8" s="249"/>
      <c r="CA8" s="249"/>
      <c r="CB8" s="249"/>
      <c r="CC8" s="249"/>
      <c r="CD8" s="249"/>
      <c r="CE8" s="249"/>
      <c r="CF8" s="249"/>
      <c r="CG8" s="249"/>
      <c r="CH8" s="249"/>
      <c r="CI8" s="249"/>
      <c r="CJ8" s="249"/>
      <c r="CK8" s="249"/>
      <c r="CL8" s="249"/>
      <c r="CM8" s="249"/>
      <c r="CN8" s="249"/>
      <c r="CO8" s="249"/>
      <c r="CP8" s="249"/>
      <c r="CQ8" s="249"/>
      <c r="CR8" s="249"/>
      <c r="CS8" s="249"/>
      <c r="CT8" s="249"/>
      <c r="CU8" s="249"/>
      <c r="CV8" s="249"/>
      <c r="CW8" s="249"/>
      <c r="CX8" s="249"/>
      <c r="CY8" s="249"/>
      <c r="CZ8" s="249"/>
      <c r="DA8" s="249"/>
      <c r="DB8" s="249"/>
      <c r="DC8" s="249"/>
      <c r="DD8" s="249"/>
      <c r="DE8" s="242">
        <v>3</v>
      </c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323"/>
    </row>
    <row r="9" spans="1:161" s="35" customFormat="1" ht="46.5" customHeight="1" x14ac:dyDescent="0.25">
      <c r="A9" s="324" t="s">
        <v>103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5"/>
      <c r="AN9" s="325"/>
      <c r="AO9" s="325"/>
      <c r="AP9" s="325"/>
      <c r="AQ9" s="325"/>
      <c r="AR9" s="325"/>
      <c r="AS9" s="325"/>
      <c r="AT9" s="325"/>
      <c r="AU9" s="325"/>
      <c r="AV9" s="325"/>
      <c r="AW9" s="325"/>
      <c r="AX9" s="325"/>
      <c r="AY9" s="325"/>
      <c r="AZ9" s="325"/>
      <c r="BA9" s="325"/>
      <c r="BB9" s="325"/>
      <c r="BC9" s="326" t="s">
        <v>49</v>
      </c>
      <c r="BD9" s="326"/>
      <c r="BE9" s="326"/>
      <c r="BF9" s="326"/>
      <c r="BG9" s="326"/>
      <c r="BH9" s="326"/>
      <c r="BI9" s="326"/>
      <c r="BJ9" s="326"/>
      <c r="BK9" s="326"/>
      <c r="BL9" s="326"/>
      <c r="BM9" s="326"/>
      <c r="BN9" s="326"/>
      <c r="BO9" s="326"/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26"/>
      <c r="CF9" s="326"/>
      <c r="CG9" s="326"/>
      <c r="CH9" s="326"/>
      <c r="CI9" s="326"/>
      <c r="CJ9" s="326"/>
      <c r="CK9" s="326"/>
      <c r="CL9" s="326"/>
      <c r="CM9" s="326"/>
      <c r="CN9" s="326"/>
      <c r="CO9" s="326"/>
      <c r="CP9" s="326"/>
      <c r="CQ9" s="326"/>
      <c r="CR9" s="326"/>
      <c r="CS9" s="326"/>
      <c r="CT9" s="326"/>
      <c r="CU9" s="326"/>
      <c r="CV9" s="326"/>
      <c r="CW9" s="326"/>
      <c r="CX9" s="326"/>
      <c r="CY9" s="326"/>
      <c r="CZ9" s="326"/>
      <c r="DA9" s="326"/>
      <c r="DB9" s="326"/>
      <c r="DC9" s="326"/>
      <c r="DD9" s="326"/>
      <c r="DE9" s="327" t="s">
        <v>1357</v>
      </c>
      <c r="DF9" s="327"/>
      <c r="DG9" s="327"/>
      <c r="DH9" s="327"/>
      <c r="DI9" s="327"/>
      <c r="DJ9" s="327"/>
      <c r="DK9" s="327"/>
      <c r="DL9" s="327"/>
      <c r="DM9" s="327"/>
      <c r="DN9" s="327"/>
      <c r="DO9" s="327"/>
      <c r="DP9" s="327"/>
      <c r="DQ9" s="327"/>
      <c r="DR9" s="327"/>
      <c r="DS9" s="327"/>
      <c r="DT9" s="327"/>
      <c r="DU9" s="327"/>
      <c r="DV9" s="327"/>
      <c r="DW9" s="327"/>
      <c r="DX9" s="327"/>
      <c r="DY9" s="327"/>
      <c r="DZ9" s="327"/>
      <c r="EA9" s="327"/>
      <c r="EB9" s="327"/>
      <c r="EC9" s="327"/>
      <c r="ED9" s="327"/>
      <c r="EE9" s="327"/>
      <c r="EF9" s="327"/>
      <c r="EG9" s="327"/>
      <c r="EH9" s="327"/>
      <c r="EI9" s="327"/>
      <c r="EJ9" s="327"/>
      <c r="EK9" s="327"/>
      <c r="EL9" s="327"/>
      <c r="EM9" s="327"/>
      <c r="EN9" s="327"/>
      <c r="EO9" s="327"/>
      <c r="EP9" s="327"/>
      <c r="EQ9" s="327"/>
      <c r="ER9" s="327"/>
      <c r="ES9" s="327"/>
      <c r="ET9" s="327"/>
      <c r="EU9" s="327"/>
      <c r="EV9" s="327"/>
      <c r="EW9" s="327"/>
      <c r="EX9" s="327"/>
      <c r="EY9" s="327"/>
      <c r="EZ9" s="327"/>
      <c r="FA9" s="327"/>
      <c r="FB9" s="327"/>
      <c r="FC9" s="327"/>
      <c r="FD9" s="327"/>
      <c r="FE9" s="328"/>
    </row>
    <row r="10" spans="1:161" s="35" customFormat="1" ht="46.5" customHeight="1" x14ac:dyDescent="0.25">
      <c r="A10" s="324" t="s">
        <v>50</v>
      </c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  <c r="AL10" s="325"/>
      <c r="AM10" s="325"/>
      <c r="AN10" s="325"/>
      <c r="AO10" s="325"/>
      <c r="AP10" s="325"/>
      <c r="AQ10" s="325"/>
      <c r="AR10" s="325"/>
      <c r="AS10" s="325"/>
      <c r="AT10" s="325"/>
      <c r="AU10" s="325"/>
      <c r="AV10" s="325"/>
      <c r="AW10" s="325"/>
      <c r="AX10" s="325"/>
      <c r="AY10" s="325"/>
      <c r="AZ10" s="325"/>
      <c r="BA10" s="325"/>
      <c r="BB10" s="325"/>
      <c r="BC10" s="326" t="s">
        <v>51</v>
      </c>
      <c r="BD10" s="326"/>
      <c r="BE10" s="326"/>
      <c r="BF10" s="326"/>
      <c r="BG10" s="326"/>
      <c r="BH10" s="326"/>
      <c r="BI10" s="326"/>
      <c r="BJ10" s="326"/>
      <c r="BK10" s="326"/>
      <c r="BL10" s="326"/>
      <c r="BM10" s="326"/>
      <c r="BN10" s="326"/>
      <c r="BO10" s="326"/>
      <c r="BP10" s="326"/>
      <c r="BQ10" s="326"/>
      <c r="BR10" s="326"/>
      <c r="BS10" s="326"/>
      <c r="BT10" s="326"/>
      <c r="BU10" s="326"/>
      <c r="BV10" s="326"/>
      <c r="BW10" s="326"/>
      <c r="BX10" s="326"/>
      <c r="BY10" s="326"/>
      <c r="BZ10" s="326"/>
      <c r="CA10" s="326"/>
      <c r="CB10" s="326"/>
      <c r="CC10" s="326"/>
      <c r="CD10" s="326"/>
      <c r="CE10" s="326"/>
      <c r="CF10" s="326"/>
      <c r="CG10" s="326"/>
      <c r="CH10" s="326"/>
      <c r="CI10" s="326"/>
      <c r="CJ10" s="326"/>
      <c r="CK10" s="326"/>
      <c r="CL10" s="326"/>
      <c r="CM10" s="326"/>
      <c r="CN10" s="326"/>
      <c r="CO10" s="326"/>
      <c r="CP10" s="326"/>
      <c r="CQ10" s="326"/>
      <c r="CR10" s="326"/>
      <c r="CS10" s="326"/>
      <c r="CT10" s="326"/>
      <c r="CU10" s="326"/>
      <c r="CV10" s="326"/>
      <c r="CW10" s="326"/>
      <c r="CX10" s="326"/>
      <c r="CY10" s="326"/>
      <c r="CZ10" s="326"/>
      <c r="DA10" s="326"/>
      <c r="DB10" s="326"/>
      <c r="DC10" s="326"/>
      <c r="DD10" s="326"/>
      <c r="DE10" s="327" t="s">
        <v>1357</v>
      </c>
      <c r="DF10" s="327"/>
      <c r="DG10" s="327"/>
      <c r="DH10" s="327"/>
      <c r="DI10" s="327"/>
      <c r="DJ10" s="327"/>
      <c r="DK10" s="327"/>
      <c r="DL10" s="327"/>
      <c r="DM10" s="327"/>
      <c r="DN10" s="327"/>
      <c r="DO10" s="327"/>
      <c r="DP10" s="327"/>
      <c r="DQ10" s="327"/>
      <c r="DR10" s="327"/>
      <c r="DS10" s="327"/>
      <c r="DT10" s="327"/>
      <c r="DU10" s="327"/>
      <c r="DV10" s="327"/>
      <c r="DW10" s="327"/>
      <c r="DX10" s="327"/>
      <c r="DY10" s="327"/>
      <c r="DZ10" s="327"/>
      <c r="EA10" s="327"/>
      <c r="EB10" s="327"/>
      <c r="EC10" s="327"/>
      <c r="ED10" s="327"/>
      <c r="EE10" s="327"/>
      <c r="EF10" s="327"/>
      <c r="EG10" s="327"/>
      <c r="EH10" s="327"/>
      <c r="EI10" s="327"/>
      <c r="EJ10" s="327"/>
      <c r="EK10" s="327"/>
      <c r="EL10" s="327"/>
      <c r="EM10" s="327"/>
      <c r="EN10" s="327"/>
      <c r="EO10" s="327"/>
      <c r="EP10" s="327"/>
      <c r="EQ10" s="327"/>
      <c r="ER10" s="327"/>
      <c r="ES10" s="327"/>
      <c r="ET10" s="327"/>
      <c r="EU10" s="327"/>
      <c r="EV10" s="327"/>
      <c r="EW10" s="327"/>
      <c r="EX10" s="327"/>
      <c r="EY10" s="327"/>
      <c r="EZ10" s="327"/>
      <c r="FA10" s="327"/>
      <c r="FB10" s="327"/>
      <c r="FC10" s="327"/>
      <c r="FD10" s="327"/>
      <c r="FE10" s="328"/>
    </row>
    <row r="11" spans="1:161" s="35" customFormat="1" ht="46.5" customHeight="1" x14ac:dyDescent="0.25">
      <c r="A11" s="324" t="s">
        <v>52</v>
      </c>
      <c r="B11" s="325"/>
      <c r="C11" s="325"/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325"/>
      <c r="AK11" s="325"/>
      <c r="AL11" s="325"/>
      <c r="AM11" s="325"/>
      <c r="AN11" s="325"/>
      <c r="AO11" s="325"/>
      <c r="AP11" s="325"/>
      <c r="AQ11" s="325"/>
      <c r="AR11" s="325"/>
      <c r="AS11" s="325"/>
      <c r="AT11" s="325"/>
      <c r="AU11" s="325"/>
      <c r="AV11" s="325"/>
      <c r="AW11" s="325"/>
      <c r="AX11" s="325"/>
      <c r="AY11" s="325"/>
      <c r="AZ11" s="325"/>
      <c r="BA11" s="325"/>
      <c r="BB11" s="325"/>
      <c r="BC11" s="326" t="s">
        <v>51</v>
      </c>
      <c r="BD11" s="326"/>
      <c r="BE11" s="326"/>
      <c r="BF11" s="326"/>
      <c r="BG11" s="326"/>
      <c r="BH11" s="326"/>
      <c r="BI11" s="326"/>
      <c r="BJ11" s="326"/>
      <c r="BK11" s="326"/>
      <c r="BL11" s="326"/>
      <c r="BM11" s="326"/>
      <c r="BN11" s="326"/>
      <c r="BO11" s="326"/>
      <c r="BP11" s="326"/>
      <c r="BQ11" s="326"/>
      <c r="BR11" s="326"/>
      <c r="BS11" s="326"/>
      <c r="BT11" s="326"/>
      <c r="BU11" s="326"/>
      <c r="BV11" s="326"/>
      <c r="BW11" s="326"/>
      <c r="BX11" s="326"/>
      <c r="BY11" s="326"/>
      <c r="BZ11" s="326"/>
      <c r="CA11" s="326"/>
      <c r="CB11" s="326"/>
      <c r="CC11" s="326"/>
      <c r="CD11" s="326"/>
      <c r="CE11" s="326"/>
      <c r="CF11" s="326"/>
      <c r="CG11" s="326"/>
      <c r="CH11" s="326"/>
      <c r="CI11" s="326"/>
      <c r="CJ11" s="326"/>
      <c r="CK11" s="326"/>
      <c r="CL11" s="326"/>
      <c r="CM11" s="326"/>
      <c r="CN11" s="326"/>
      <c r="CO11" s="326"/>
      <c r="CP11" s="326"/>
      <c r="CQ11" s="326"/>
      <c r="CR11" s="326"/>
      <c r="CS11" s="326"/>
      <c r="CT11" s="326"/>
      <c r="CU11" s="326"/>
      <c r="CV11" s="326"/>
      <c r="CW11" s="326"/>
      <c r="CX11" s="326"/>
      <c r="CY11" s="326"/>
      <c r="CZ11" s="326"/>
      <c r="DA11" s="326"/>
      <c r="DB11" s="326"/>
      <c r="DC11" s="326"/>
      <c r="DD11" s="326"/>
      <c r="DE11" s="327" t="s">
        <v>1357</v>
      </c>
      <c r="DF11" s="327"/>
      <c r="DG11" s="327"/>
      <c r="DH11" s="327"/>
      <c r="DI11" s="327"/>
      <c r="DJ11" s="327"/>
      <c r="DK11" s="327"/>
      <c r="DL11" s="327"/>
      <c r="DM11" s="327"/>
      <c r="DN11" s="327"/>
      <c r="DO11" s="327"/>
      <c r="DP11" s="327"/>
      <c r="DQ11" s="327"/>
      <c r="DR11" s="327"/>
      <c r="DS11" s="327"/>
      <c r="DT11" s="327"/>
      <c r="DU11" s="327"/>
      <c r="DV11" s="327"/>
      <c r="DW11" s="327"/>
      <c r="DX11" s="327"/>
      <c r="DY11" s="327"/>
      <c r="DZ11" s="327"/>
      <c r="EA11" s="327"/>
      <c r="EB11" s="327"/>
      <c r="EC11" s="327"/>
      <c r="ED11" s="327"/>
      <c r="EE11" s="327"/>
      <c r="EF11" s="327"/>
      <c r="EG11" s="327"/>
      <c r="EH11" s="327"/>
      <c r="EI11" s="327"/>
      <c r="EJ11" s="327"/>
      <c r="EK11" s="327"/>
      <c r="EL11" s="327"/>
      <c r="EM11" s="327"/>
      <c r="EN11" s="327"/>
      <c r="EO11" s="327"/>
      <c r="EP11" s="327"/>
      <c r="EQ11" s="327"/>
      <c r="ER11" s="327"/>
      <c r="ES11" s="327"/>
      <c r="ET11" s="327"/>
      <c r="EU11" s="327"/>
      <c r="EV11" s="327"/>
      <c r="EW11" s="327"/>
      <c r="EX11" s="327"/>
      <c r="EY11" s="327"/>
      <c r="EZ11" s="327"/>
      <c r="FA11" s="327"/>
      <c r="FB11" s="327"/>
      <c r="FC11" s="327"/>
      <c r="FD11" s="327"/>
      <c r="FE11" s="328"/>
    </row>
    <row r="12" spans="1:161" s="35" customFormat="1" ht="45" customHeight="1" x14ac:dyDescent="0.25">
      <c r="A12" s="324" t="s">
        <v>53</v>
      </c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5"/>
      <c r="AG12" s="325"/>
      <c r="AH12" s="325"/>
      <c r="AI12" s="325"/>
      <c r="AJ12" s="325"/>
      <c r="AK12" s="325"/>
      <c r="AL12" s="325"/>
      <c r="AM12" s="325"/>
      <c r="AN12" s="325"/>
      <c r="AO12" s="325"/>
      <c r="AP12" s="325"/>
      <c r="AQ12" s="325"/>
      <c r="AR12" s="325"/>
      <c r="AS12" s="325"/>
      <c r="AT12" s="325"/>
      <c r="AU12" s="325"/>
      <c r="AV12" s="325"/>
      <c r="AW12" s="325"/>
      <c r="AX12" s="325"/>
      <c r="AY12" s="325"/>
      <c r="AZ12" s="325"/>
      <c r="BA12" s="325"/>
      <c r="BB12" s="325"/>
      <c r="BC12" s="326" t="s">
        <v>51</v>
      </c>
      <c r="BD12" s="326"/>
      <c r="BE12" s="326"/>
      <c r="BF12" s="326"/>
      <c r="BG12" s="326"/>
      <c r="BH12" s="326"/>
      <c r="BI12" s="326"/>
      <c r="BJ12" s="326"/>
      <c r="BK12" s="326"/>
      <c r="BL12" s="326"/>
      <c r="BM12" s="326"/>
      <c r="BN12" s="326"/>
      <c r="BO12" s="326"/>
      <c r="BP12" s="326"/>
      <c r="BQ12" s="326"/>
      <c r="BR12" s="326"/>
      <c r="BS12" s="326"/>
      <c r="BT12" s="326"/>
      <c r="BU12" s="326"/>
      <c r="BV12" s="326"/>
      <c r="BW12" s="326"/>
      <c r="BX12" s="326"/>
      <c r="BY12" s="326"/>
      <c r="BZ12" s="326"/>
      <c r="CA12" s="326"/>
      <c r="CB12" s="326"/>
      <c r="CC12" s="326"/>
      <c r="CD12" s="326"/>
      <c r="CE12" s="326"/>
      <c r="CF12" s="326"/>
      <c r="CG12" s="326"/>
      <c r="CH12" s="326"/>
      <c r="CI12" s="326"/>
      <c r="CJ12" s="326"/>
      <c r="CK12" s="326"/>
      <c r="CL12" s="326"/>
      <c r="CM12" s="326"/>
      <c r="CN12" s="326"/>
      <c r="CO12" s="326"/>
      <c r="CP12" s="326"/>
      <c r="CQ12" s="326"/>
      <c r="CR12" s="326"/>
      <c r="CS12" s="326"/>
      <c r="CT12" s="326"/>
      <c r="CU12" s="326"/>
      <c r="CV12" s="326"/>
      <c r="CW12" s="326"/>
      <c r="CX12" s="326"/>
      <c r="CY12" s="326"/>
      <c r="CZ12" s="326"/>
      <c r="DA12" s="326"/>
      <c r="DB12" s="326"/>
      <c r="DC12" s="326"/>
      <c r="DD12" s="326"/>
      <c r="DE12" s="327" t="s">
        <v>1357</v>
      </c>
      <c r="DF12" s="327"/>
      <c r="DG12" s="327"/>
      <c r="DH12" s="327"/>
      <c r="DI12" s="327"/>
      <c r="DJ12" s="327"/>
      <c r="DK12" s="327"/>
      <c r="DL12" s="327"/>
      <c r="DM12" s="327"/>
      <c r="DN12" s="327"/>
      <c r="DO12" s="327"/>
      <c r="DP12" s="327"/>
      <c r="DQ12" s="327"/>
      <c r="DR12" s="327"/>
      <c r="DS12" s="327"/>
      <c r="DT12" s="327"/>
      <c r="DU12" s="327"/>
      <c r="DV12" s="327"/>
      <c r="DW12" s="327"/>
      <c r="DX12" s="327"/>
      <c r="DY12" s="327"/>
      <c r="DZ12" s="327"/>
      <c r="EA12" s="327"/>
      <c r="EB12" s="327"/>
      <c r="EC12" s="327"/>
      <c r="ED12" s="327"/>
      <c r="EE12" s="327"/>
      <c r="EF12" s="327"/>
      <c r="EG12" s="327"/>
      <c r="EH12" s="327"/>
      <c r="EI12" s="327"/>
      <c r="EJ12" s="327"/>
      <c r="EK12" s="327"/>
      <c r="EL12" s="327"/>
      <c r="EM12" s="327"/>
      <c r="EN12" s="327"/>
      <c r="EO12" s="327"/>
      <c r="EP12" s="327"/>
      <c r="EQ12" s="327"/>
      <c r="ER12" s="327"/>
      <c r="ES12" s="327"/>
      <c r="ET12" s="327"/>
      <c r="EU12" s="327"/>
      <c r="EV12" s="327"/>
      <c r="EW12" s="327"/>
      <c r="EX12" s="327"/>
      <c r="EY12" s="327"/>
      <c r="EZ12" s="327"/>
      <c r="FA12" s="327"/>
      <c r="FB12" s="327"/>
      <c r="FC12" s="327"/>
      <c r="FD12" s="327"/>
      <c r="FE12" s="328"/>
    </row>
    <row r="13" spans="1:161" s="39" customFormat="1" ht="12" customHeight="1" x14ac:dyDescent="0.25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</row>
    <row r="14" spans="1:161" s="39" customFormat="1" ht="20.25" customHeight="1" x14ac:dyDescent="0.25">
      <c r="A14" s="330" t="s">
        <v>104</v>
      </c>
      <c r="B14" s="330"/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0"/>
      <c r="AN14" s="330"/>
      <c r="AO14" s="330"/>
      <c r="AP14" s="330"/>
      <c r="AQ14" s="330"/>
      <c r="AR14" s="330"/>
      <c r="AS14" s="330"/>
      <c r="AT14" s="330"/>
      <c r="AU14" s="330"/>
      <c r="AV14" s="330"/>
      <c r="AW14" s="330"/>
      <c r="AX14" s="330"/>
      <c r="AY14" s="330"/>
      <c r="AZ14" s="330"/>
      <c r="BA14" s="330"/>
      <c r="BB14" s="330"/>
      <c r="BC14" s="330"/>
      <c r="BD14" s="330"/>
      <c r="BE14" s="330"/>
      <c r="BF14" s="330"/>
      <c r="BG14" s="330"/>
      <c r="BH14" s="330"/>
      <c r="BI14" s="330"/>
      <c r="BJ14" s="330"/>
      <c r="BK14" s="330"/>
      <c r="BL14" s="330"/>
      <c r="BM14" s="330"/>
      <c r="BN14" s="330"/>
      <c r="BO14" s="330"/>
      <c r="BP14" s="330"/>
      <c r="BQ14" s="330"/>
      <c r="BR14" s="330"/>
      <c r="BS14" s="330"/>
      <c r="BT14" s="331" t="s">
        <v>54</v>
      </c>
      <c r="BU14" s="331"/>
      <c r="BV14" s="331"/>
      <c r="BW14" s="331"/>
      <c r="BX14" s="331"/>
      <c r="BY14" s="331"/>
      <c r="BZ14" s="331"/>
      <c r="CA14" s="331"/>
      <c r="CB14" s="331"/>
      <c r="CC14" s="331"/>
      <c r="CD14" s="331"/>
      <c r="CE14" s="331"/>
      <c r="CF14" s="331"/>
      <c r="CG14" s="331"/>
      <c r="CH14" s="331"/>
      <c r="CI14" s="331"/>
      <c r="CJ14" s="331"/>
      <c r="CK14" s="331"/>
      <c r="CL14" s="331"/>
      <c r="CM14" s="331"/>
      <c r="CN14" s="331"/>
      <c r="CO14" s="331"/>
      <c r="CP14" s="331"/>
      <c r="CQ14" s="331"/>
      <c r="CR14" s="331"/>
      <c r="CS14" s="331"/>
      <c r="CT14" s="331"/>
      <c r="CU14" s="331"/>
      <c r="CV14" s="331"/>
      <c r="CW14" s="331"/>
      <c r="CX14" s="331"/>
      <c r="CY14" s="331"/>
      <c r="CZ14" s="331"/>
      <c r="DA14" s="331"/>
      <c r="DB14" s="331"/>
      <c r="DC14" s="331"/>
      <c r="DD14" s="331"/>
      <c r="DE14" s="331"/>
      <c r="DF14" s="331"/>
      <c r="DG14" s="331"/>
      <c r="DH14" s="331"/>
      <c r="DI14" s="331"/>
      <c r="DJ14" s="331"/>
      <c r="DK14" s="331"/>
      <c r="DL14" s="331"/>
      <c r="DM14" s="331"/>
      <c r="DN14" s="331"/>
      <c r="DO14" s="331"/>
      <c r="DP14" s="331"/>
      <c r="DQ14" s="331"/>
      <c r="DR14" s="331"/>
      <c r="DS14" s="331"/>
      <c r="DT14" s="331"/>
      <c r="DU14" s="331"/>
      <c r="DV14" s="331"/>
      <c r="DW14" s="331"/>
      <c r="DX14" s="331"/>
      <c r="DY14" s="331"/>
      <c r="DZ14" s="331"/>
      <c r="EA14" s="331"/>
      <c r="EB14" s="331"/>
      <c r="EC14" s="331"/>
      <c r="ED14" s="331"/>
      <c r="EE14" s="331"/>
      <c r="EF14" s="331"/>
      <c r="EG14" s="331"/>
      <c r="EH14" s="331"/>
      <c r="EI14" s="331"/>
      <c r="EJ14" s="331"/>
      <c r="EK14" s="331"/>
      <c r="EL14" s="331"/>
      <c r="EM14" s="331"/>
      <c r="EN14" s="331"/>
      <c r="EO14" s="331"/>
      <c r="EP14" s="331"/>
      <c r="EQ14" s="331"/>
      <c r="ER14" s="331"/>
      <c r="ES14" s="331"/>
      <c r="ET14" s="331"/>
      <c r="EU14" s="331"/>
      <c r="EV14" s="331"/>
      <c r="EW14" s="331"/>
      <c r="EX14" s="331"/>
      <c r="EY14" s="331"/>
      <c r="EZ14" s="331"/>
      <c r="FA14" s="331"/>
      <c r="FB14" s="331"/>
      <c r="FC14" s="331"/>
      <c r="FD14" s="331"/>
      <c r="FE14" s="331"/>
    </row>
    <row r="15" spans="1:161" s="39" customFormat="1" ht="36" customHeight="1" x14ac:dyDescent="0.25">
      <c r="A15" s="267" t="s">
        <v>105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329" t="s">
        <v>1382</v>
      </c>
      <c r="BU15" s="329"/>
      <c r="BV15" s="329"/>
      <c r="BW15" s="329"/>
      <c r="BX15" s="329"/>
      <c r="BY15" s="329"/>
      <c r="BZ15" s="329"/>
      <c r="CA15" s="329"/>
      <c r="CB15" s="329"/>
      <c r="CC15" s="329"/>
      <c r="CD15" s="329"/>
      <c r="CE15" s="329"/>
      <c r="CF15" s="329"/>
      <c r="CG15" s="329"/>
      <c r="CH15" s="329"/>
      <c r="CI15" s="329"/>
      <c r="CJ15" s="329"/>
      <c r="CK15" s="329"/>
      <c r="CL15" s="329"/>
      <c r="CM15" s="329"/>
      <c r="CN15" s="329"/>
      <c r="CO15" s="329"/>
      <c r="CP15" s="329"/>
      <c r="CQ15" s="329"/>
      <c r="CR15" s="329"/>
      <c r="CS15" s="329"/>
      <c r="CT15" s="329"/>
      <c r="CU15" s="329"/>
      <c r="CV15" s="329"/>
      <c r="CW15" s="329"/>
      <c r="CX15" s="329"/>
      <c r="CY15" s="329"/>
      <c r="CZ15" s="329"/>
      <c r="DA15" s="329"/>
      <c r="DB15" s="329"/>
      <c r="DC15" s="329"/>
      <c r="DD15" s="329"/>
      <c r="DE15" s="329"/>
      <c r="DF15" s="329"/>
      <c r="DG15" s="329"/>
      <c r="DH15" s="329"/>
      <c r="DI15" s="329"/>
      <c r="DJ15" s="329"/>
      <c r="DK15" s="329"/>
      <c r="DL15" s="329"/>
      <c r="DM15" s="329"/>
      <c r="DN15" s="329"/>
      <c r="DO15" s="329"/>
      <c r="DP15" s="329"/>
      <c r="DQ15" s="329"/>
      <c r="DR15" s="329"/>
      <c r="DS15" s="329"/>
      <c r="DT15" s="329"/>
      <c r="DU15" s="329"/>
      <c r="DV15" s="329"/>
      <c r="DW15" s="329"/>
      <c r="DX15" s="329"/>
      <c r="DY15" s="329"/>
      <c r="DZ15" s="329"/>
      <c r="EA15" s="329"/>
      <c r="EB15" s="329"/>
      <c r="EC15" s="329"/>
      <c r="ED15" s="329"/>
      <c r="EE15" s="329"/>
      <c r="EF15" s="329"/>
      <c r="EG15" s="329"/>
      <c r="EH15" s="329"/>
      <c r="EI15" s="329"/>
      <c r="EJ15" s="329"/>
      <c r="EK15" s="329"/>
      <c r="EL15" s="329"/>
      <c r="EM15" s="329"/>
      <c r="EN15" s="329"/>
      <c r="EO15" s="329"/>
      <c r="EP15" s="329"/>
      <c r="EQ15" s="329"/>
      <c r="ER15" s="329"/>
      <c r="ES15" s="329"/>
      <c r="ET15" s="329"/>
      <c r="EU15" s="329"/>
      <c r="EV15" s="329"/>
      <c r="EW15" s="329"/>
      <c r="EX15" s="329"/>
      <c r="EY15" s="329"/>
      <c r="EZ15" s="329"/>
      <c r="FA15" s="329"/>
      <c r="FB15" s="329"/>
      <c r="FC15" s="329"/>
      <c r="FD15" s="329"/>
      <c r="FE15" s="329"/>
    </row>
    <row r="16" spans="1:161" s="39" customFormat="1" ht="33.75" customHeight="1" x14ac:dyDescent="0.25">
      <c r="A16" s="267" t="s">
        <v>12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332" t="s">
        <v>1383</v>
      </c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</row>
    <row r="17" spans="1:161" s="39" customFormat="1" ht="33" customHeight="1" x14ac:dyDescent="0.25">
      <c r="A17" s="333" t="s">
        <v>106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  <c r="AT17" s="333"/>
      <c r="AU17" s="333"/>
      <c r="AV17" s="333"/>
      <c r="AW17" s="333"/>
      <c r="AX17" s="333"/>
      <c r="AY17" s="333"/>
      <c r="AZ17" s="333"/>
      <c r="BA17" s="333"/>
      <c r="BB17" s="333"/>
      <c r="BC17" s="333"/>
      <c r="BD17" s="333"/>
      <c r="BE17" s="333"/>
      <c r="BF17" s="333"/>
      <c r="BG17" s="333"/>
      <c r="BH17" s="333"/>
      <c r="BI17" s="333"/>
      <c r="BJ17" s="333"/>
      <c r="BK17" s="333"/>
      <c r="BL17" s="333"/>
      <c r="BM17" s="333"/>
      <c r="BN17" s="333"/>
      <c r="BO17" s="333"/>
      <c r="BP17" s="333"/>
      <c r="BQ17" s="333"/>
      <c r="BR17" s="333"/>
      <c r="BS17" s="333"/>
      <c r="BT17" s="334" t="s">
        <v>1384</v>
      </c>
      <c r="BU17" s="334"/>
      <c r="BV17" s="334"/>
      <c r="BW17" s="334"/>
      <c r="BX17" s="334"/>
      <c r="BY17" s="334"/>
      <c r="BZ17" s="334"/>
      <c r="CA17" s="334"/>
      <c r="CB17" s="334"/>
      <c r="CC17" s="334"/>
      <c r="CD17" s="334"/>
      <c r="CE17" s="334"/>
      <c r="CF17" s="334"/>
      <c r="CG17" s="334"/>
      <c r="CH17" s="334"/>
      <c r="CI17" s="334"/>
      <c r="CJ17" s="334"/>
      <c r="CK17" s="334"/>
      <c r="CL17" s="334"/>
      <c r="CM17" s="334"/>
      <c r="CN17" s="334"/>
      <c r="CO17" s="334"/>
      <c r="CP17" s="334"/>
      <c r="CQ17" s="334"/>
      <c r="CR17" s="334"/>
      <c r="CS17" s="334"/>
      <c r="CT17" s="334"/>
      <c r="CU17" s="334"/>
      <c r="CV17" s="334"/>
      <c r="CW17" s="334"/>
      <c r="CX17" s="334"/>
      <c r="CY17" s="334"/>
      <c r="CZ17" s="334"/>
      <c r="DA17" s="334"/>
      <c r="DB17" s="334"/>
      <c r="DC17" s="334"/>
      <c r="DD17" s="334"/>
      <c r="DE17" s="334"/>
      <c r="DF17" s="334"/>
      <c r="DG17" s="334"/>
      <c r="DH17" s="334"/>
      <c r="DI17" s="334"/>
      <c r="DJ17" s="334"/>
      <c r="DK17" s="334"/>
      <c r="DL17" s="334"/>
      <c r="DM17" s="334"/>
      <c r="DN17" s="334"/>
      <c r="DO17" s="334"/>
      <c r="DP17" s="334"/>
      <c r="DQ17" s="334"/>
      <c r="DR17" s="334"/>
      <c r="DS17" s="334"/>
      <c r="DT17" s="334"/>
      <c r="DU17" s="334"/>
      <c r="DV17" s="334"/>
      <c r="DW17" s="334"/>
      <c r="DX17" s="334"/>
      <c r="DY17" s="334"/>
      <c r="DZ17" s="334"/>
      <c r="EA17" s="334"/>
      <c r="EB17" s="334"/>
      <c r="EC17" s="334"/>
      <c r="ED17" s="334"/>
      <c r="EE17" s="334"/>
      <c r="EF17" s="334"/>
      <c r="EG17" s="334"/>
      <c r="EH17" s="334"/>
      <c r="EI17" s="334"/>
      <c r="EJ17" s="334"/>
      <c r="EK17" s="334"/>
      <c r="EL17" s="334"/>
      <c r="EM17" s="334"/>
      <c r="EN17" s="334"/>
      <c r="EO17" s="334"/>
      <c r="EP17" s="334"/>
      <c r="EQ17" s="334"/>
      <c r="ER17" s="334"/>
      <c r="ES17" s="334"/>
      <c r="ET17" s="334"/>
      <c r="EU17" s="334"/>
      <c r="EV17" s="334"/>
      <c r="EW17" s="334"/>
      <c r="EX17" s="334"/>
      <c r="EY17" s="334"/>
      <c r="EZ17" s="334"/>
      <c r="FA17" s="334"/>
      <c r="FB17" s="334"/>
      <c r="FC17" s="334"/>
      <c r="FD17" s="334"/>
      <c r="FE17" s="334"/>
    </row>
    <row r="18" spans="1:161" s="39" customFormat="1" ht="33.75" customHeight="1" x14ac:dyDescent="0.25">
      <c r="A18" s="267" t="s">
        <v>11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329" t="s">
        <v>242</v>
      </c>
      <c r="BU18" s="329"/>
      <c r="BV18" s="329"/>
      <c r="BW18" s="329"/>
      <c r="BX18" s="329"/>
      <c r="BY18" s="329"/>
      <c r="BZ18" s="329"/>
      <c r="CA18" s="329"/>
      <c r="CB18" s="329"/>
      <c r="CC18" s="329"/>
      <c r="CD18" s="329"/>
      <c r="CE18" s="329"/>
      <c r="CF18" s="329"/>
      <c r="CG18" s="329"/>
      <c r="CH18" s="329"/>
      <c r="CI18" s="329"/>
      <c r="CJ18" s="329"/>
      <c r="CK18" s="329"/>
      <c r="CL18" s="329"/>
      <c r="CM18" s="329"/>
      <c r="CN18" s="329"/>
      <c r="CO18" s="329"/>
      <c r="CP18" s="329"/>
      <c r="CQ18" s="329"/>
      <c r="CR18" s="329"/>
      <c r="CS18" s="329"/>
      <c r="CT18" s="329"/>
      <c r="CU18" s="329"/>
      <c r="CV18" s="329"/>
      <c r="CW18" s="329"/>
      <c r="CX18" s="329"/>
      <c r="CY18" s="329"/>
      <c r="CZ18" s="329"/>
      <c r="DA18" s="329"/>
      <c r="DB18" s="329"/>
      <c r="DC18" s="329"/>
      <c r="DD18" s="329"/>
      <c r="DE18" s="329"/>
      <c r="DF18" s="329"/>
      <c r="DG18" s="329"/>
      <c r="DH18" s="329"/>
      <c r="DI18" s="329"/>
      <c r="DJ18" s="329"/>
      <c r="DK18" s="329"/>
      <c r="DL18" s="329"/>
      <c r="DM18" s="329"/>
      <c r="DN18" s="329"/>
      <c r="DO18" s="329"/>
      <c r="DP18" s="329"/>
      <c r="DQ18" s="329"/>
      <c r="DR18" s="329"/>
      <c r="DS18" s="329"/>
      <c r="DT18" s="329"/>
      <c r="DU18" s="329"/>
      <c r="DV18" s="329"/>
      <c r="DW18" s="329"/>
      <c r="DX18" s="329"/>
      <c r="DY18" s="329"/>
      <c r="DZ18" s="329"/>
      <c r="EA18" s="329"/>
      <c r="EB18" s="329"/>
      <c r="EC18" s="329"/>
      <c r="ED18" s="329"/>
      <c r="EE18" s="329"/>
      <c r="EF18" s="329"/>
      <c r="EG18" s="329"/>
      <c r="EH18" s="329"/>
      <c r="EI18" s="329"/>
      <c r="EJ18" s="329"/>
      <c r="EK18" s="329"/>
      <c r="EL18" s="329"/>
      <c r="EM18" s="329"/>
      <c r="EN18" s="329"/>
      <c r="EO18" s="329"/>
      <c r="EP18" s="329"/>
      <c r="EQ18" s="329"/>
      <c r="ER18" s="329"/>
      <c r="ES18" s="329"/>
      <c r="ET18" s="329"/>
      <c r="EU18" s="329"/>
      <c r="EV18" s="329"/>
      <c r="EW18" s="329"/>
      <c r="EX18" s="329"/>
      <c r="EY18" s="329"/>
      <c r="EZ18" s="329"/>
      <c r="FA18" s="329"/>
      <c r="FB18" s="329"/>
      <c r="FC18" s="329"/>
      <c r="FD18" s="329"/>
      <c r="FE18" s="329"/>
    </row>
    <row r="19" spans="1:161" s="39" customFormat="1" ht="46.5" customHeight="1" x14ac:dyDescent="0.25">
      <c r="A19" s="267" t="s">
        <v>112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  <c r="BT19" s="329" t="s">
        <v>1385</v>
      </c>
      <c r="BU19" s="329"/>
      <c r="BV19" s="329"/>
      <c r="BW19" s="329"/>
      <c r="BX19" s="329"/>
      <c r="BY19" s="329"/>
      <c r="BZ19" s="329"/>
      <c r="CA19" s="329"/>
      <c r="CB19" s="329"/>
      <c r="CC19" s="329"/>
      <c r="CD19" s="329"/>
      <c r="CE19" s="329"/>
      <c r="CF19" s="329"/>
      <c r="CG19" s="329"/>
      <c r="CH19" s="329"/>
      <c r="CI19" s="329"/>
      <c r="CJ19" s="329"/>
      <c r="CK19" s="329"/>
      <c r="CL19" s="329"/>
      <c r="CM19" s="329"/>
      <c r="CN19" s="329"/>
      <c r="CO19" s="329"/>
      <c r="CP19" s="329"/>
      <c r="CQ19" s="329"/>
      <c r="CR19" s="329"/>
      <c r="CS19" s="329"/>
      <c r="CT19" s="329"/>
      <c r="CU19" s="329"/>
      <c r="CV19" s="329"/>
      <c r="CW19" s="329"/>
      <c r="CX19" s="329"/>
      <c r="CY19" s="329"/>
      <c r="CZ19" s="329"/>
      <c r="DA19" s="329"/>
      <c r="DB19" s="329"/>
      <c r="DC19" s="329"/>
      <c r="DD19" s="329"/>
      <c r="DE19" s="329"/>
      <c r="DF19" s="329"/>
      <c r="DG19" s="329"/>
      <c r="DH19" s="329"/>
      <c r="DI19" s="329"/>
      <c r="DJ19" s="329"/>
      <c r="DK19" s="329"/>
      <c r="DL19" s="329"/>
      <c r="DM19" s="329"/>
      <c r="DN19" s="329"/>
      <c r="DO19" s="329"/>
      <c r="DP19" s="329"/>
      <c r="DQ19" s="329"/>
      <c r="DR19" s="329"/>
      <c r="DS19" s="329"/>
      <c r="DT19" s="329"/>
      <c r="DU19" s="329"/>
      <c r="DV19" s="329"/>
      <c r="DW19" s="329"/>
      <c r="DX19" s="329"/>
      <c r="DY19" s="329"/>
      <c r="DZ19" s="329"/>
      <c r="EA19" s="329"/>
      <c r="EB19" s="329"/>
      <c r="EC19" s="329"/>
      <c r="ED19" s="329"/>
      <c r="EE19" s="329"/>
      <c r="EF19" s="329"/>
      <c r="EG19" s="329"/>
      <c r="EH19" s="329"/>
      <c r="EI19" s="329"/>
      <c r="EJ19" s="329"/>
      <c r="EK19" s="329"/>
      <c r="EL19" s="329"/>
      <c r="EM19" s="329"/>
      <c r="EN19" s="329"/>
      <c r="EO19" s="329"/>
      <c r="EP19" s="329"/>
      <c r="EQ19" s="329"/>
      <c r="ER19" s="329"/>
      <c r="ES19" s="329"/>
      <c r="ET19" s="329"/>
      <c r="EU19" s="329"/>
      <c r="EV19" s="329"/>
      <c r="EW19" s="329"/>
      <c r="EX19" s="329"/>
      <c r="EY19" s="329"/>
      <c r="EZ19" s="329"/>
      <c r="FA19" s="329"/>
      <c r="FB19" s="329"/>
      <c r="FC19" s="329"/>
      <c r="FD19" s="329"/>
      <c r="FE19" s="329"/>
    </row>
    <row r="20" spans="1:161" ht="105" customHeight="1" x14ac:dyDescent="0.25">
      <c r="A20" s="335" t="s">
        <v>1364</v>
      </c>
      <c r="B20" s="335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5"/>
      <c r="AE20" s="335"/>
      <c r="AF20" s="335"/>
      <c r="AG20" s="335"/>
      <c r="AH20" s="335"/>
      <c r="AI20" s="335"/>
      <c r="AJ20" s="335"/>
      <c r="AK20" s="335"/>
      <c r="AL20" s="335"/>
      <c r="AM20" s="335"/>
      <c r="AN20" s="335"/>
      <c r="AO20" s="335"/>
      <c r="AP20" s="335"/>
      <c r="AQ20" s="335"/>
      <c r="AR20" s="335"/>
      <c r="AS20" s="335"/>
      <c r="AT20" s="335"/>
      <c r="AU20" s="335"/>
      <c r="AV20" s="335"/>
      <c r="AW20" s="335"/>
      <c r="AX20" s="335"/>
      <c r="AY20" s="335"/>
      <c r="AZ20" s="335"/>
      <c r="BA20" s="335"/>
      <c r="BB20" s="335"/>
      <c r="BC20" s="335"/>
      <c r="BD20" s="335"/>
      <c r="BE20" s="335"/>
      <c r="BF20" s="335"/>
      <c r="BG20" s="335"/>
      <c r="BH20" s="335"/>
      <c r="BI20" s="335"/>
      <c r="BJ20" s="335"/>
      <c r="BK20" s="335"/>
      <c r="BL20" s="335"/>
      <c r="BM20" s="335"/>
      <c r="BN20" s="335"/>
      <c r="BO20" s="335"/>
      <c r="BP20" s="335"/>
      <c r="BQ20" s="335"/>
      <c r="BR20" s="335"/>
      <c r="BS20" s="335"/>
      <c r="BT20" s="335"/>
      <c r="BU20" s="335"/>
      <c r="BV20" s="335"/>
      <c r="BW20" s="335"/>
      <c r="BX20" s="335"/>
      <c r="BY20" s="335"/>
      <c r="BZ20" s="335"/>
      <c r="CA20" s="335"/>
      <c r="CB20" s="335"/>
      <c r="CC20" s="335"/>
      <c r="CD20" s="335"/>
      <c r="CE20" s="335"/>
      <c r="CF20" s="335"/>
      <c r="CG20" s="335"/>
      <c r="CH20" s="335"/>
      <c r="CI20" s="335"/>
      <c r="CJ20" s="335"/>
      <c r="CK20" s="335"/>
      <c r="CL20" s="335"/>
      <c r="CM20" s="335"/>
      <c r="CN20" s="335"/>
      <c r="CO20" s="335"/>
      <c r="CP20" s="335"/>
      <c r="CQ20" s="335"/>
      <c r="CR20" s="335"/>
      <c r="CS20" s="335"/>
      <c r="CT20" s="335"/>
      <c r="CU20" s="335"/>
      <c r="CV20" s="335"/>
      <c r="CW20" s="335"/>
      <c r="CX20" s="335"/>
      <c r="CY20" s="335"/>
      <c r="CZ20" s="335"/>
      <c r="DA20" s="335"/>
      <c r="DB20" s="335"/>
      <c r="DC20" s="335"/>
      <c r="DD20" s="335"/>
      <c r="DE20" s="335"/>
      <c r="DF20" s="335"/>
      <c r="DG20" s="335"/>
      <c r="DH20" s="335"/>
      <c r="DI20" s="335"/>
      <c r="DJ20" s="335"/>
      <c r="DK20" s="335"/>
      <c r="DL20" s="335"/>
      <c r="DM20" s="335"/>
      <c r="DN20" s="335"/>
      <c r="DO20" s="335"/>
      <c r="DP20" s="335"/>
      <c r="DQ20" s="335"/>
      <c r="DR20" s="335"/>
      <c r="DS20" s="335"/>
      <c r="DT20" s="335"/>
      <c r="DU20" s="335"/>
      <c r="DV20" s="335"/>
      <c r="DW20" s="335"/>
      <c r="DX20" s="335"/>
      <c r="DY20" s="335"/>
      <c r="DZ20" s="335"/>
      <c r="EA20" s="335"/>
      <c r="EB20" s="335"/>
      <c r="EC20" s="335"/>
      <c r="ED20" s="335"/>
      <c r="EE20" s="335"/>
      <c r="EF20" s="335"/>
      <c r="EG20" s="335"/>
      <c r="EH20" s="335"/>
      <c r="EI20" s="335"/>
      <c r="EJ20" s="335"/>
      <c r="EK20" s="335"/>
      <c r="EL20" s="335"/>
      <c r="EM20" s="335"/>
      <c r="EN20" s="335"/>
      <c r="EO20" s="335"/>
      <c r="EP20" s="335"/>
      <c r="EQ20" s="335"/>
      <c r="ER20" s="335"/>
      <c r="ES20" s="335"/>
      <c r="ET20" s="335"/>
      <c r="EU20" s="335"/>
      <c r="EV20" s="335"/>
      <c r="EW20" s="335"/>
      <c r="EX20" s="335"/>
      <c r="EY20" s="335"/>
      <c r="EZ20" s="335"/>
      <c r="FA20" s="335"/>
      <c r="FB20" s="335"/>
      <c r="FC20" s="335"/>
      <c r="FD20" s="335"/>
      <c r="FE20" s="335"/>
    </row>
    <row r="21" spans="1:161" ht="75" customHeight="1" x14ac:dyDescent="0.25">
      <c r="A21" s="335" t="s">
        <v>1365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5"/>
      <c r="Z21" s="335"/>
      <c r="AA21" s="335"/>
      <c r="AB21" s="335"/>
      <c r="AC21" s="335"/>
      <c r="AD21" s="335"/>
      <c r="AE21" s="335"/>
      <c r="AF21" s="335"/>
      <c r="AG21" s="335"/>
      <c r="AH21" s="335"/>
      <c r="AI21" s="335"/>
      <c r="AJ21" s="335"/>
      <c r="AK21" s="335"/>
      <c r="AL21" s="335"/>
      <c r="AM21" s="335"/>
      <c r="AN21" s="335"/>
      <c r="AO21" s="335"/>
      <c r="AP21" s="335"/>
      <c r="AQ21" s="335"/>
      <c r="AR21" s="335"/>
      <c r="AS21" s="335"/>
      <c r="AT21" s="335"/>
      <c r="AU21" s="335"/>
      <c r="AV21" s="335"/>
      <c r="AW21" s="335"/>
      <c r="AX21" s="335"/>
      <c r="AY21" s="335"/>
      <c r="AZ21" s="335"/>
      <c r="BA21" s="335"/>
      <c r="BB21" s="335"/>
      <c r="BC21" s="335"/>
      <c r="BD21" s="335"/>
      <c r="BE21" s="335"/>
      <c r="BF21" s="335"/>
      <c r="BG21" s="335"/>
      <c r="BH21" s="335"/>
      <c r="BI21" s="335"/>
      <c r="BJ21" s="335"/>
      <c r="BK21" s="335"/>
      <c r="BL21" s="335"/>
      <c r="BM21" s="335"/>
      <c r="BN21" s="335"/>
      <c r="BO21" s="335"/>
      <c r="BP21" s="335"/>
      <c r="BQ21" s="335"/>
      <c r="BR21" s="335"/>
      <c r="BS21" s="335"/>
      <c r="BT21" s="335"/>
      <c r="BU21" s="335"/>
      <c r="BV21" s="335"/>
      <c r="BW21" s="335"/>
      <c r="BX21" s="335"/>
      <c r="BY21" s="335"/>
      <c r="BZ21" s="335"/>
      <c r="CA21" s="335"/>
      <c r="CB21" s="335"/>
      <c r="CC21" s="335"/>
      <c r="CD21" s="335"/>
      <c r="CE21" s="335"/>
      <c r="CF21" s="335"/>
      <c r="CG21" s="335"/>
      <c r="CH21" s="335"/>
      <c r="CI21" s="335"/>
      <c r="CJ21" s="335"/>
      <c r="CK21" s="335"/>
      <c r="CL21" s="335"/>
      <c r="CM21" s="335"/>
      <c r="CN21" s="335"/>
      <c r="CO21" s="335"/>
      <c r="CP21" s="335"/>
      <c r="CQ21" s="335"/>
      <c r="CR21" s="335"/>
      <c r="CS21" s="335"/>
      <c r="CT21" s="335"/>
      <c r="CU21" s="335"/>
      <c r="CV21" s="335"/>
      <c r="CW21" s="335"/>
      <c r="CX21" s="335"/>
      <c r="CY21" s="335"/>
      <c r="CZ21" s="335"/>
      <c r="DA21" s="335"/>
      <c r="DB21" s="335"/>
      <c r="DC21" s="335"/>
      <c r="DD21" s="335"/>
      <c r="DE21" s="335"/>
      <c r="DF21" s="335"/>
      <c r="DG21" s="335"/>
      <c r="DH21" s="335"/>
      <c r="DI21" s="335"/>
      <c r="DJ21" s="335"/>
      <c r="DK21" s="335"/>
      <c r="DL21" s="335"/>
      <c r="DM21" s="335"/>
      <c r="DN21" s="335"/>
      <c r="DO21" s="335"/>
      <c r="DP21" s="335"/>
      <c r="DQ21" s="335"/>
      <c r="DR21" s="335"/>
      <c r="DS21" s="335"/>
      <c r="DT21" s="335"/>
      <c r="DU21" s="335"/>
      <c r="DV21" s="335"/>
      <c r="DW21" s="335"/>
      <c r="DX21" s="335"/>
      <c r="DY21" s="335"/>
      <c r="DZ21" s="335"/>
      <c r="EA21" s="335"/>
      <c r="EB21" s="335"/>
      <c r="EC21" s="335"/>
      <c r="ED21" s="335"/>
      <c r="EE21" s="335"/>
      <c r="EF21" s="335"/>
      <c r="EG21" s="335"/>
      <c r="EH21" s="335"/>
      <c r="EI21" s="335"/>
      <c r="EJ21" s="335"/>
      <c r="EK21" s="335"/>
      <c r="EL21" s="335"/>
      <c r="EM21" s="335"/>
      <c r="EN21" s="335"/>
      <c r="EO21" s="335"/>
      <c r="EP21" s="335"/>
      <c r="EQ21" s="335"/>
      <c r="ER21" s="335"/>
      <c r="ES21" s="335"/>
      <c r="ET21" s="335"/>
      <c r="EU21" s="335"/>
      <c r="EV21" s="335"/>
      <c r="EW21" s="335"/>
      <c r="EX21" s="335"/>
      <c r="EY21" s="335"/>
      <c r="EZ21" s="335"/>
      <c r="FA21" s="335"/>
      <c r="FB21" s="335"/>
      <c r="FC21" s="335"/>
      <c r="FD21" s="335"/>
      <c r="FE21" s="335"/>
    </row>
    <row r="22" spans="1:161" ht="12" customHeight="1" x14ac:dyDescent="0.25">
      <c r="A22" s="336" t="s">
        <v>1358</v>
      </c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6"/>
      <c r="AA22" s="336"/>
      <c r="AB22" s="336"/>
      <c r="AC22" s="336"/>
      <c r="AD22" s="336"/>
      <c r="AE22" s="336"/>
      <c r="AF22" s="336"/>
      <c r="AG22" s="336"/>
      <c r="AH22" s="336"/>
      <c r="AI22" s="336"/>
      <c r="AJ22" s="336"/>
      <c r="AK22" s="336"/>
      <c r="AL22" s="336"/>
      <c r="AM22" s="336"/>
      <c r="AN22" s="336"/>
      <c r="AO22" s="336"/>
      <c r="AP22" s="336"/>
      <c r="AQ22" s="336"/>
      <c r="AR22" s="336"/>
      <c r="AS22" s="336"/>
      <c r="AT22" s="336"/>
      <c r="AU22" s="336"/>
      <c r="AV22" s="336"/>
      <c r="AW22" s="336"/>
      <c r="AX22" s="336"/>
      <c r="AY22" s="336"/>
      <c r="AZ22" s="336"/>
      <c r="BA22" s="336"/>
      <c r="BB22" s="336"/>
      <c r="BC22" s="336"/>
      <c r="BD22" s="336"/>
      <c r="BE22" s="336"/>
      <c r="BF22" s="336"/>
      <c r="BG22" s="336"/>
      <c r="BH22" s="336"/>
      <c r="BI22" s="336"/>
      <c r="BJ22" s="336"/>
      <c r="BK22" s="336"/>
      <c r="BL22" s="336"/>
      <c r="BM22" s="336"/>
      <c r="BN22" s="336"/>
      <c r="BO22" s="336" t="s">
        <v>27</v>
      </c>
      <c r="BP22" s="336"/>
      <c r="BQ22" s="336"/>
      <c r="BR22" s="336"/>
      <c r="BS22" s="336"/>
      <c r="BT22" s="336"/>
      <c r="BU22" s="336"/>
      <c r="BV22" s="336"/>
      <c r="BW22" s="336"/>
      <c r="BX22" s="336"/>
      <c r="BY22" s="336"/>
      <c r="BZ22" s="336"/>
      <c r="CA22" s="336"/>
      <c r="CB22" s="336"/>
      <c r="CC22" s="336"/>
      <c r="CD22" s="336"/>
      <c r="CE22" s="336"/>
      <c r="CF22" s="336"/>
      <c r="CG22" s="336"/>
      <c r="CH22" s="336"/>
      <c r="CI22" s="336"/>
      <c r="CJ22" s="336"/>
      <c r="CK22" s="336"/>
      <c r="CL22" s="336"/>
      <c r="CM22" s="336"/>
      <c r="CN22" s="336"/>
      <c r="CO22" s="336"/>
      <c r="CP22" s="336" t="s">
        <v>1359</v>
      </c>
      <c r="CQ22" s="336"/>
      <c r="CR22" s="336"/>
      <c r="CS22" s="336"/>
      <c r="CT22" s="336"/>
      <c r="CU22" s="336"/>
      <c r="CV22" s="336"/>
      <c r="CW22" s="336"/>
      <c r="CX22" s="336"/>
      <c r="CY22" s="336"/>
      <c r="CZ22" s="336"/>
      <c r="DA22" s="336"/>
      <c r="DB22" s="336"/>
      <c r="DC22" s="336"/>
      <c r="DD22" s="336"/>
      <c r="DE22" s="336"/>
      <c r="DF22" s="336"/>
      <c r="DG22" s="336"/>
      <c r="DH22" s="336"/>
      <c r="DI22" s="336"/>
      <c r="DJ22" s="336"/>
      <c r="DK22" s="336"/>
      <c r="DL22" s="336"/>
      <c r="DM22" s="336"/>
      <c r="DN22" s="336"/>
      <c r="DO22" s="336"/>
      <c r="DP22" s="336"/>
      <c r="DQ22" s="336"/>
      <c r="DR22" s="336"/>
      <c r="DS22" s="337" t="s">
        <v>1360</v>
      </c>
      <c r="DT22" s="338"/>
      <c r="DU22" s="338"/>
      <c r="DV22" s="338"/>
      <c r="DW22" s="338"/>
      <c r="DX22" s="338"/>
      <c r="DY22" s="338"/>
      <c r="DZ22" s="338"/>
      <c r="EA22" s="339"/>
      <c r="EB22" s="337" t="s">
        <v>1361</v>
      </c>
      <c r="EC22" s="338"/>
      <c r="ED22" s="338"/>
      <c r="EE22" s="338"/>
      <c r="EF22" s="338"/>
      <c r="EG22" s="338"/>
      <c r="EH22" s="338"/>
      <c r="EI22" s="338"/>
      <c r="EJ22" s="338"/>
      <c r="EK22" s="339"/>
      <c r="EL22" s="337" t="s">
        <v>1362</v>
      </c>
      <c r="EM22" s="338"/>
      <c r="EN22" s="338"/>
      <c r="EO22" s="338"/>
      <c r="EP22" s="338"/>
      <c r="EQ22" s="338"/>
      <c r="ER22" s="338"/>
      <c r="ES22" s="338"/>
      <c r="ET22" s="338"/>
      <c r="EU22" s="339"/>
      <c r="EV22" s="337" t="s">
        <v>1363</v>
      </c>
      <c r="EW22" s="338"/>
      <c r="EX22" s="338"/>
      <c r="EY22" s="338"/>
      <c r="EZ22" s="338"/>
      <c r="FA22" s="338"/>
      <c r="FB22" s="338"/>
      <c r="FC22" s="338"/>
      <c r="FD22" s="338"/>
      <c r="FE22" s="339"/>
    </row>
    <row r="23" spans="1:161" ht="12" customHeight="1" x14ac:dyDescent="0.25">
      <c r="A23" s="336"/>
      <c r="B23" s="336"/>
      <c r="C23" s="336"/>
      <c r="D23" s="336"/>
      <c r="E23" s="336"/>
      <c r="F23" s="336"/>
      <c r="G23" s="336"/>
      <c r="H23" s="336"/>
      <c r="I23" s="336"/>
      <c r="J23" s="336"/>
      <c r="K23" s="336"/>
      <c r="L23" s="336"/>
      <c r="M23" s="336"/>
      <c r="N23" s="336"/>
      <c r="O23" s="336"/>
      <c r="P23" s="336"/>
      <c r="Q23" s="336"/>
      <c r="R23" s="336"/>
      <c r="S23" s="336"/>
      <c r="T23" s="336"/>
      <c r="U23" s="336"/>
      <c r="V23" s="336"/>
      <c r="W23" s="336"/>
      <c r="X23" s="336"/>
      <c r="Y23" s="336"/>
      <c r="Z23" s="336"/>
      <c r="AA23" s="336"/>
      <c r="AB23" s="336"/>
      <c r="AC23" s="336"/>
      <c r="AD23" s="336"/>
      <c r="AE23" s="336"/>
      <c r="AF23" s="336"/>
      <c r="AG23" s="336"/>
      <c r="AH23" s="336"/>
      <c r="AI23" s="336"/>
      <c r="AJ23" s="336"/>
      <c r="AK23" s="336"/>
      <c r="AL23" s="336"/>
      <c r="AM23" s="336"/>
      <c r="AN23" s="336"/>
      <c r="AO23" s="336"/>
      <c r="AP23" s="336"/>
      <c r="AQ23" s="336"/>
      <c r="AR23" s="336"/>
      <c r="AS23" s="336"/>
      <c r="AT23" s="336"/>
      <c r="AU23" s="336"/>
      <c r="AV23" s="336"/>
      <c r="AW23" s="336"/>
      <c r="AX23" s="336"/>
      <c r="AY23" s="336"/>
      <c r="AZ23" s="336"/>
      <c r="BA23" s="336"/>
      <c r="BB23" s="336"/>
      <c r="BC23" s="336"/>
      <c r="BD23" s="336"/>
      <c r="BE23" s="336"/>
      <c r="BF23" s="336"/>
      <c r="BG23" s="336"/>
      <c r="BH23" s="336"/>
      <c r="BI23" s="336"/>
      <c r="BJ23" s="336"/>
      <c r="BK23" s="336"/>
      <c r="BL23" s="336"/>
      <c r="BM23" s="336"/>
      <c r="BN23" s="336"/>
      <c r="BO23" s="336"/>
      <c r="BP23" s="336"/>
      <c r="BQ23" s="336"/>
      <c r="BR23" s="336"/>
      <c r="BS23" s="336"/>
      <c r="BT23" s="336"/>
      <c r="BU23" s="336"/>
      <c r="BV23" s="336"/>
      <c r="BW23" s="336"/>
      <c r="BX23" s="336"/>
      <c r="BY23" s="336"/>
      <c r="BZ23" s="336"/>
      <c r="CA23" s="336"/>
      <c r="CB23" s="336"/>
      <c r="CC23" s="336"/>
      <c r="CD23" s="336"/>
      <c r="CE23" s="336"/>
      <c r="CF23" s="336"/>
      <c r="CG23" s="336"/>
      <c r="CH23" s="336"/>
      <c r="CI23" s="336"/>
      <c r="CJ23" s="336"/>
      <c r="CK23" s="336"/>
      <c r="CL23" s="336"/>
      <c r="CM23" s="336"/>
      <c r="CN23" s="336"/>
      <c r="CO23" s="336"/>
      <c r="CP23" s="336" t="s">
        <v>28</v>
      </c>
      <c r="CQ23" s="336"/>
      <c r="CR23" s="336"/>
      <c r="CS23" s="336"/>
      <c r="CT23" s="336"/>
      <c r="CU23" s="336"/>
      <c r="CV23" s="336"/>
      <c r="CW23" s="336"/>
      <c r="CX23" s="336"/>
      <c r="CY23" s="336"/>
      <c r="CZ23" s="336" t="s">
        <v>85</v>
      </c>
      <c r="DA23" s="336"/>
      <c r="DB23" s="336"/>
      <c r="DC23" s="336"/>
      <c r="DD23" s="336"/>
      <c r="DE23" s="336"/>
      <c r="DF23" s="336"/>
      <c r="DG23" s="336"/>
      <c r="DH23" s="336"/>
      <c r="DI23" s="336"/>
      <c r="DJ23" s="336"/>
      <c r="DK23" s="336"/>
      <c r="DL23" s="336"/>
      <c r="DM23" s="336"/>
      <c r="DN23" s="336"/>
      <c r="DO23" s="336"/>
      <c r="DP23" s="336"/>
      <c r="DQ23" s="336"/>
      <c r="DR23" s="336"/>
      <c r="DS23" s="340"/>
      <c r="DT23" s="341"/>
      <c r="DU23" s="341"/>
      <c r="DV23" s="341"/>
      <c r="DW23" s="341"/>
      <c r="DX23" s="341"/>
      <c r="DY23" s="341"/>
      <c r="DZ23" s="341"/>
      <c r="EA23" s="342"/>
      <c r="EB23" s="340"/>
      <c r="EC23" s="341"/>
      <c r="ED23" s="341"/>
      <c r="EE23" s="341"/>
      <c r="EF23" s="341"/>
      <c r="EG23" s="341"/>
      <c r="EH23" s="341"/>
      <c r="EI23" s="341"/>
      <c r="EJ23" s="341"/>
      <c r="EK23" s="342"/>
      <c r="EL23" s="340"/>
      <c r="EM23" s="341"/>
      <c r="EN23" s="341"/>
      <c r="EO23" s="341"/>
      <c r="EP23" s="341"/>
      <c r="EQ23" s="341"/>
      <c r="ER23" s="341"/>
      <c r="ES23" s="341"/>
      <c r="ET23" s="341"/>
      <c r="EU23" s="342"/>
      <c r="EV23" s="340"/>
      <c r="EW23" s="341"/>
      <c r="EX23" s="341"/>
      <c r="EY23" s="341"/>
      <c r="EZ23" s="341"/>
      <c r="FA23" s="341"/>
      <c r="FB23" s="341"/>
      <c r="FC23" s="341"/>
      <c r="FD23" s="341"/>
      <c r="FE23" s="342"/>
    </row>
    <row r="24" spans="1:161" ht="12" customHeight="1" x14ac:dyDescent="0.25">
      <c r="A24" s="336"/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  <c r="AG24" s="336"/>
      <c r="AH24" s="336"/>
      <c r="AI24" s="336"/>
      <c r="AJ24" s="336"/>
      <c r="AK24" s="336"/>
      <c r="AL24" s="336"/>
      <c r="AM24" s="336"/>
      <c r="AN24" s="336"/>
      <c r="AO24" s="336"/>
      <c r="AP24" s="336"/>
      <c r="AQ24" s="336"/>
      <c r="AR24" s="336"/>
      <c r="AS24" s="336"/>
      <c r="AT24" s="336"/>
      <c r="AU24" s="336"/>
      <c r="AV24" s="336"/>
      <c r="AW24" s="336"/>
      <c r="AX24" s="336"/>
      <c r="AY24" s="336"/>
      <c r="AZ24" s="336"/>
      <c r="BA24" s="336"/>
      <c r="BB24" s="336"/>
      <c r="BC24" s="336"/>
      <c r="BD24" s="336"/>
      <c r="BE24" s="336"/>
      <c r="BF24" s="336"/>
      <c r="BG24" s="336"/>
      <c r="BH24" s="336"/>
      <c r="BI24" s="336"/>
      <c r="BJ24" s="336"/>
      <c r="BK24" s="336"/>
      <c r="BL24" s="336"/>
      <c r="BM24" s="336"/>
      <c r="BN24" s="336"/>
      <c r="BO24" s="336"/>
      <c r="BP24" s="336"/>
      <c r="BQ24" s="336"/>
      <c r="BR24" s="336"/>
      <c r="BS24" s="336"/>
      <c r="BT24" s="336"/>
      <c r="BU24" s="336"/>
      <c r="BV24" s="336"/>
      <c r="BW24" s="336"/>
      <c r="BX24" s="336"/>
      <c r="BY24" s="336"/>
      <c r="BZ24" s="336"/>
      <c r="CA24" s="336"/>
      <c r="CB24" s="336"/>
      <c r="CC24" s="336"/>
      <c r="CD24" s="336"/>
      <c r="CE24" s="336"/>
      <c r="CF24" s="336"/>
      <c r="CG24" s="336"/>
      <c r="CH24" s="336"/>
      <c r="CI24" s="336"/>
      <c r="CJ24" s="336"/>
      <c r="CK24" s="336"/>
      <c r="CL24" s="336"/>
      <c r="CM24" s="336"/>
      <c r="CN24" s="336"/>
      <c r="CO24" s="336"/>
      <c r="CP24" s="336"/>
      <c r="CQ24" s="336"/>
      <c r="CR24" s="336"/>
      <c r="CS24" s="336"/>
      <c r="CT24" s="336"/>
      <c r="CU24" s="336"/>
      <c r="CV24" s="336"/>
      <c r="CW24" s="336"/>
      <c r="CX24" s="336"/>
      <c r="CY24" s="336"/>
      <c r="CZ24" s="336" t="s">
        <v>20</v>
      </c>
      <c r="DA24" s="336"/>
      <c r="DB24" s="336"/>
      <c r="DC24" s="336"/>
      <c r="DD24" s="336"/>
      <c r="DE24" s="336"/>
      <c r="DF24" s="336"/>
      <c r="DG24" s="336"/>
      <c r="DH24" s="336"/>
      <c r="DI24" s="336"/>
      <c r="DJ24" s="336" t="s">
        <v>89</v>
      </c>
      <c r="DK24" s="336"/>
      <c r="DL24" s="336"/>
      <c r="DM24" s="336"/>
      <c r="DN24" s="336"/>
      <c r="DO24" s="336"/>
      <c r="DP24" s="336"/>
      <c r="DQ24" s="336"/>
      <c r="DR24" s="336"/>
      <c r="DS24" s="343"/>
      <c r="DT24" s="344"/>
      <c r="DU24" s="344"/>
      <c r="DV24" s="344"/>
      <c r="DW24" s="344"/>
      <c r="DX24" s="344"/>
      <c r="DY24" s="344"/>
      <c r="DZ24" s="344"/>
      <c r="EA24" s="345"/>
      <c r="EB24" s="343"/>
      <c r="EC24" s="344"/>
      <c r="ED24" s="344"/>
      <c r="EE24" s="344"/>
      <c r="EF24" s="344"/>
      <c r="EG24" s="344"/>
      <c r="EH24" s="344"/>
      <c r="EI24" s="344"/>
      <c r="EJ24" s="344"/>
      <c r="EK24" s="345"/>
      <c r="EL24" s="343"/>
      <c r="EM24" s="344"/>
      <c r="EN24" s="344"/>
      <c r="EO24" s="344"/>
      <c r="EP24" s="344"/>
      <c r="EQ24" s="344"/>
      <c r="ER24" s="344"/>
      <c r="ES24" s="344"/>
      <c r="ET24" s="344"/>
      <c r="EU24" s="345"/>
      <c r="EV24" s="343"/>
      <c r="EW24" s="344"/>
      <c r="EX24" s="344"/>
      <c r="EY24" s="344"/>
      <c r="EZ24" s="344"/>
      <c r="FA24" s="344"/>
      <c r="FB24" s="344"/>
      <c r="FC24" s="344"/>
      <c r="FD24" s="344"/>
      <c r="FE24" s="345"/>
    </row>
    <row r="25" spans="1:161" s="179" customFormat="1" ht="32.25" customHeight="1" x14ac:dyDescent="0.25">
      <c r="A25" s="336" t="s">
        <v>67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  <c r="Y25" s="336"/>
      <c r="Z25" s="336"/>
      <c r="AA25" s="336"/>
      <c r="AB25" s="336"/>
      <c r="AC25" s="336"/>
      <c r="AD25" s="336"/>
      <c r="AE25" s="336"/>
      <c r="AF25" s="336"/>
      <c r="AG25" s="336"/>
      <c r="AH25" s="336"/>
      <c r="AI25" s="336"/>
      <c r="AJ25" s="336"/>
      <c r="AK25" s="336"/>
      <c r="AL25" s="336"/>
      <c r="AM25" s="336"/>
      <c r="AN25" s="336"/>
      <c r="AO25" s="336"/>
      <c r="AP25" s="336"/>
      <c r="AQ25" s="336"/>
      <c r="AR25" s="336"/>
      <c r="AS25" s="336"/>
      <c r="AT25" s="336"/>
      <c r="AU25" s="336"/>
      <c r="AV25" s="336"/>
      <c r="AW25" s="336"/>
      <c r="AX25" s="336"/>
      <c r="AY25" s="336"/>
      <c r="AZ25" s="336"/>
      <c r="BA25" s="336"/>
      <c r="BB25" s="336"/>
      <c r="BC25" s="336"/>
      <c r="BD25" s="336"/>
      <c r="BE25" s="336"/>
      <c r="BF25" s="336"/>
      <c r="BG25" s="336"/>
      <c r="BH25" s="336"/>
      <c r="BI25" s="336"/>
      <c r="BJ25" s="336"/>
      <c r="BK25" s="336"/>
      <c r="BL25" s="336"/>
      <c r="BM25" s="336"/>
      <c r="BN25" s="336"/>
      <c r="BO25" s="346"/>
      <c r="BP25" s="347"/>
      <c r="BQ25" s="347"/>
      <c r="BR25" s="347"/>
      <c r="BS25" s="347"/>
      <c r="BT25" s="347"/>
      <c r="BU25" s="347"/>
      <c r="BV25" s="347"/>
      <c r="BW25" s="347"/>
      <c r="BX25" s="347"/>
      <c r="BY25" s="347"/>
      <c r="BZ25" s="347"/>
      <c r="CA25" s="347"/>
      <c r="CB25" s="347"/>
      <c r="CC25" s="347"/>
      <c r="CD25" s="347"/>
      <c r="CE25" s="347"/>
      <c r="CF25" s="347"/>
      <c r="CG25" s="347"/>
      <c r="CH25" s="347"/>
      <c r="CI25" s="347"/>
      <c r="CJ25" s="347"/>
      <c r="CK25" s="347"/>
      <c r="CL25" s="347"/>
      <c r="CM25" s="347"/>
      <c r="CN25" s="347"/>
      <c r="CO25" s="348"/>
      <c r="CP25" s="336"/>
      <c r="CQ25" s="336"/>
      <c r="CR25" s="336"/>
      <c r="CS25" s="336"/>
      <c r="CT25" s="336"/>
      <c r="CU25" s="336"/>
      <c r="CV25" s="336"/>
      <c r="CW25" s="336"/>
      <c r="CX25" s="336"/>
      <c r="CY25" s="336"/>
      <c r="CZ25" s="336"/>
      <c r="DA25" s="336"/>
      <c r="DB25" s="336"/>
      <c r="DC25" s="336"/>
      <c r="DD25" s="336"/>
      <c r="DE25" s="336"/>
      <c r="DF25" s="336"/>
      <c r="DG25" s="336"/>
      <c r="DH25" s="336"/>
      <c r="DI25" s="336"/>
      <c r="DJ25" s="349"/>
      <c r="DK25" s="336"/>
      <c r="DL25" s="336"/>
      <c r="DM25" s="336"/>
      <c r="DN25" s="336"/>
      <c r="DO25" s="336"/>
      <c r="DP25" s="336"/>
      <c r="DQ25" s="336"/>
      <c r="DR25" s="336"/>
      <c r="DS25" s="336"/>
      <c r="DT25" s="336"/>
      <c r="DU25" s="336"/>
      <c r="DV25" s="336"/>
      <c r="DW25" s="336"/>
      <c r="DX25" s="336"/>
      <c r="DY25" s="336"/>
      <c r="DZ25" s="336"/>
      <c r="EA25" s="336"/>
      <c r="EB25" s="336"/>
      <c r="EC25" s="336"/>
      <c r="ED25" s="336"/>
      <c r="EE25" s="336"/>
      <c r="EF25" s="336"/>
      <c r="EG25" s="336"/>
      <c r="EH25" s="336"/>
      <c r="EI25" s="336"/>
      <c r="EJ25" s="336"/>
      <c r="EK25" s="336"/>
      <c r="EL25" s="336"/>
      <c r="EM25" s="336"/>
      <c r="EN25" s="336"/>
      <c r="EO25" s="336"/>
      <c r="EP25" s="336"/>
      <c r="EQ25" s="336"/>
      <c r="ER25" s="336"/>
      <c r="ES25" s="336"/>
      <c r="ET25" s="336"/>
      <c r="EU25" s="336"/>
      <c r="EV25" s="336"/>
      <c r="EW25" s="336"/>
      <c r="EX25" s="336"/>
      <c r="EY25" s="336"/>
      <c r="EZ25" s="336"/>
      <c r="FA25" s="336"/>
      <c r="FB25" s="336"/>
      <c r="FC25" s="336"/>
      <c r="FD25" s="336"/>
      <c r="FE25" s="336"/>
    </row>
    <row r="26" spans="1:161" ht="32.25" customHeight="1" x14ac:dyDescent="0.25">
      <c r="A26" s="336" t="str">
        <f>'часть 2.1 ОЗМ'!J28</f>
        <v xml:space="preserve"> Реализация проектов и программ движения «Абилимпикс»
на территории Ханты-Мансийского автономного округа - Югры
</v>
      </c>
      <c r="B26" s="336"/>
      <c r="C26" s="336"/>
      <c r="D26" s="336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  <c r="AE26" s="336"/>
      <c r="AF26" s="336"/>
      <c r="AG26" s="336"/>
      <c r="AH26" s="336"/>
      <c r="AI26" s="336"/>
      <c r="AJ26" s="336"/>
      <c r="AK26" s="336"/>
      <c r="AL26" s="336"/>
      <c r="AM26" s="336"/>
      <c r="AN26" s="336"/>
      <c r="AO26" s="336"/>
      <c r="AP26" s="336"/>
      <c r="AQ26" s="336"/>
      <c r="AR26" s="336"/>
      <c r="AS26" s="336"/>
      <c r="AT26" s="336"/>
      <c r="AU26" s="336"/>
      <c r="AV26" s="336"/>
      <c r="AW26" s="336"/>
      <c r="AX26" s="336"/>
      <c r="AY26" s="336"/>
      <c r="AZ26" s="336"/>
      <c r="BA26" s="336"/>
      <c r="BB26" s="336"/>
      <c r="BC26" s="336"/>
      <c r="BD26" s="336"/>
      <c r="BE26" s="336"/>
      <c r="BF26" s="336"/>
      <c r="BG26" s="336"/>
      <c r="BH26" s="336"/>
      <c r="BI26" s="336"/>
      <c r="BJ26" s="336"/>
      <c r="BK26" s="336"/>
      <c r="BL26" s="336"/>
      <c r="BM26" s="336"/>
      <c r="BN26" s="336"/>
      <c r="BO26" s="346" t="str">
        <f>'часть 2.1 ОЗМ'!A28</f>
        <v>852300.Р.86.1.05620002005</v>
      </c>
      <c r="BP26" s="347"/>
      <c r="BQ26" s="347"/>
      <c r="BR26" s="347"/>
      <c r="BS26" s="347"/>
      <c r="BT26" s="347"/>
      <c r="BU26" s="347"/>
      <c r="BV26" s="347"/>
      <c r="BW26" s="347"/>
      <c r="BX26" s="347"/>
      <c r="BY26" s="347"/>
      <c r="BZ26" s="347"/>
      <c r="CA26" s="347"/>
      <c r="CB26" s="347"/>
      <c r="CC26" s="347"/>
      <c r="CD26" s="347"/>
      <c r="CE26" s="347"/>
      <c r="CF26" s="347"/>
      <c r="CG26" s="347"/>
      <c r="CH26" s="347"/>
      <c r="CI26" s="347"/>
      <c r="CJ26" s="347"/>
      <c r="CK26" s="347"/>
      <c r="CL26" s="347"/>
      <c r="CM26" s="347"/>
      <c r="CN26" s="347"/>
      <c r="CO26" s="348"/>
      <c r="CP26" s="336" t="str">
        <f>'часть 2.1 ОЗМ'!G28</f>
        <v>Количество мероприятий</v>
      </c>
      <c r="CQ26" s="336"/>
      <c r="CR26" s="336"/>
      <c r="CS26" s="336"/>
      <c r="CT26" s="336"/>
      <c r="CU26" s="336"/>
      <c r="CV26" s="336"/>
      <c r="CW26" s="336"/>
      <c r="CX26" s="336"/>
      <c r="CY26" s="336"/>
      <c r="CZ26" s="336" t="str">
        <f>'часть 2.1 ОЗМ'!H28</f>
        <v>Штука</v>
      </c>
      <c r="DA26" s="336"/>
      <c r="DB26" s="336"/>
      <c r="DC26" s="336"/>
      <c r="DD26" s="336"/>
      <c r="DE26" s="336"/>
      <c r="DF26" s="336"/>
      <c r="DG26" s="336"/>
      <c r="DH26" s="336"/>
      <c r="DI26" s="336"/>
      <c r="DJ26" s="349" t="str">
        <f>'часть 2.1 ОЗМ'!I28</f>
        <v>796</v>
      </c>
      <c r="DK26" s="336"/>
      <c r="DL26" s="336"/>
      <c r="DM26" s="336"/>
      <c r="DN26" s="336"/>
      <c r="DO26" s="336"/>
      <c r="DP26" s="336"/>
      <c r="DQ26" s="336"/>
      <c r="DR26" s="336"/>
      <c r="DS26" s="336">
        <v>0</v>
      </c>
      <c r="DT26" s="336"/>
      <c r="DU26" s="336"/>
      <c r="DV26" s="336"/>
      <c r="DW26" s="336"/>
      <c r="DX26" s="336"/>
      <c r="DY26" s="336"/>
      <c r="DZ26" s="336"/>
      <c r="EA26" s="336"/>
      <c r="EB26" s="336">
        <v>0</v>
      </c>
      <c r="EC26" s="336"/>
      <c r="ED26" s="336"/>
      <c r="EE26" s="336"/>
      <c r="EF26" s="336"/>
      <c r="EG26" s="336"/>
      <c r="EH26" s="336"/>
      <c r="EI26" s="336"/>
      <c r="EJ26" s="336"/>
      <c r="EK26" s="336"/>
      <c r="EL26" s="336">
        <v>0</v>
      </c>
      <c r="EM26" s="336"/>
      <c r="EN26" s="336"/>
      <c r="EO26" s="336"/>
      <c r="EP26" s="336"/>
      <c r="EQ26" s="336"/>
      <c r="ER26" s="336"/>
      <c r="ES26" s="336"/>
      <c r="ET26" s="336"/>
      <c r="EU26" s="336"/>
      <c r="EV26" s="336">
        <v>1</v>
      </c>
      <c r="EW26" s="336"/>
      <c r="EX26" s="336"/>
      <c r="EY26" s="336"/>
      <c r="EZ26" s="336"/>
      <c r="FA26" s="336"/>
      <c r="FB26" s="336"/>
      <c r="FC26" s="336"/>
      <c r="FD26" s="336"/>
      <c r="FE26" s="336"/>
    </row>
  </sheetData>
  <mergeCells count="66">
    <mergeCell ref="DS25:EA25"/>
    <mergeCell ref="EB25:EK25"/>
    <mergeCell ref="EL25:EU25"/>
    <mergeCell ref="EV25:FE25"/>
    <mergeCell ref="A25:BN25"/>
    <mergeCell ref="BO25:CO25"/>
    <mergeCell ref="CP25:CY25"/>
    <mergeCell ref="CZ25:DI25"/>
    <mergeCell ref="DJ25:DR25"/>
    <mergeCell ref="DS26:EA26"/>
    <mergeCell ref="EB26:EK26"/>
    <mergeCell ref="EL26:EU26"/>
    <mergeCell ref="EV26:FE26"/>
    <mergeCell ref="A26:BN26"/>
    <mergeCell ref="BO26:CO26"/>
    <mergeCell ref="CP26:CY26"/>
    <mergeCell ref="CZ26:DI26"/>
    <mergeCell ref="DJ26:DR26"/>
    <mergeCell ref="A20:FE20"/>
    <mergeCell ref="A22:BN24"/>
    <mergeCell ref="BO22:CO24"/>
    <mergeCell ref="CP22:DR22"/>
    <mergeCell ref="DS22:EA24"/>
    <mergeCell ref="EB22:EK24"/>
    <mergeCell ref="EL22:EU24"/>
    <mergeCell ref="EV22:FE24"/>
    <mergeCell ref="CP23:CY24"/>
    <mergeCell ref="CZ23:DR23"/>
    <mergeCell ref="CZ24:DI24"/>
    <mergeCell ref="DJ24:DR24"/>
    <mergeCell ref="A21:FE21"/>
    <mergeCell ref="A19:BS19"/>
    <mergeCell ref="BT19:FE19"/>
    <mergeCell ref="A16:BS16"/>
    <mergeCell ref="BT16:FE16"/>
    <mergeCell ref="A17:BS17"/>
    <mergeCell ref="BT17:FE17"/>
    <mergeCell ref="A18:BS18"/>
    <mergeCell ref="BT18:FE18"/>
    <mergeCell ref="A15:BS15"/>
    <mergeCell ref="BT15:FE15"/>
    <mergeCell ref="A10:BB10"/>
    <mergeCell ref="BC10:DD10"/>
    <mergeCell ref="DE10:FE10"/>
    <mergeCell ref="A11:BB11"/>
    <mergeCell ref="BC11:DD11"/>
    <mergeCell ref="DE11:FE11"/>
    <mergeCell ref="A12:BB12"/>
    <mergeCell ref="BC12:DD12"/>
    <mergeCell ref="DE12:FE12"/>
    <mergeCell ref="A14:BS14"/>
    <mergeCell ref="BT14:FE14"/>
    <mergeCell ref="A8:BB8"/>
    <mergeCell ref="BC8:DD8"/>
    <mergeCell ref="DE8:FE8"/>
    <mergeCell ref="A9:BB9"/>
    <mergeCell ref="BC9:DD9"/>
    <mergeCell ref="DE9:FE9"/>
    <mergeCell ref="A7:BB7"/>
    <mergeCell ref="BC7:DD7"/>
    <mergeCell ref="DE7:FE7"/>
    <mergeCell ref="A1:FE1"/>
    <mergeCell ref="A3:BH3"/>
    <mergeCell ref="BI3:FE3"/>
    <mergeCell ref="A4:BH4"/>
    <mergeCell ref="BI4:FE4"/>
  </mergeCells>
  <pageMargins left="0.59055118110236227" right="0.51181102362204722" top="0.78740157480314965" bottom="0.64852941176470591" header="0.19685039370078741" footer="0.19685039370078741"/>
  <pageSetup paperSize="9" scale="56" firstPageNumber="15" orientation="landscape" useFirstPageNumber="1" r:id="rId1"/>
  <headerFooter alignWithMargins="0">
    <oddHeader>&amp;C&amp;"Times New Roman,обычный"&amp;10&amp;P</oddHeader>
  </headerFooter>
  <rowBreaks count="1" manualBreakCount="1">
    <brk id="13" max="16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"/>
  <sheetViews>
    <sheetView view="pageBreakPreview" topLeftCell="A12" zoomScale="50" zoomScaleNormal="85" zoomScaleSheetLayoutView="50" workbookViewId="0">
      <selection activeCell="S22" sqref="S22"/>
    </sheetView>
  </sheetViews>
  <sheetFormatPr defaultColWidth="9.140625" defaultRowHeight="18.75" x14ac:dyDescent="0.3"/>
  <cols>
    <col min="1" max="1" width="9.140625" style="1"/>
    <col min="2" max="2" width="41.140625" style="1" customWidth="1"/>
    <col min="3" max="11" width="17.28515625" style="1" customWidth="1"/>
    <col min="12" max="12" width="24" style="1" customWidth="1"/>
    <col min="13" max="13" width="28.28515625" style="1" customWidth="1"/>
    <col min="14" max="14" width="15.5703125" style="1" customWidth="1"/>
    <col min="15" max="15" width="29.7109375" style="1" customWidth="1"/>
    <col min="16" max="16" width="18.85546875" style="1" customWidth="1"/>
    <col min="17" max="17" width="18.42578125" style="1" customWidth="1"/>
    <col min="18" max="18" width="14" style="1" customWidth="1"/>
    <col min="19" max="19" width="19.28515625" style="1" customWidth="1"/>
    <col min="20" max="20" width="15.7109375" style="1" customWidth="1"/>
    <col min="21" max="21" width="12" style="1" customWidth="1"/>
    <col min="22" max="22" width="21.140625" style="1" customWidth="1"/>
    <col min="23" max="23" width="20.140625" style="1" customWidth="1"/>
    <col min="24" max="24" width="13.7109375" style="1" customWidth="1"/>
    <col min="25" max="25" width="18.140625" style="1" customWidth="1"/>
    <col min="26" max="26" width="15.28515625" style="1" customWidth="1"/>
    <col min="27" max="27" width="15.5703125" style="1" customWidth="1"/>
    <col min="28" max="28" width="18" style="1" customWidth="1"/>
    <col min="29" max="29" width="17.85546875" style="1" customWidth="1"/>
    <col min="30" max="30" width="14.140625" style="1" customWidth="1"/>
    <col min="31" max="31" width="18.42578125" style="1" customWidth="1"/>
    <col min="32" max="32" width="35.5703125" style="1" customWidth="1"/>
    <col min="33" max="33" width="16.140625" style="1" customWidth="1"/>
    <col min="34" max="34" width="16.28515625" style="1" customWidth="1"/>
    <col min="35" max="35" width="14.28515625" style="1" customWidth="1"/>
    <col min="36" max="36" width="26" style="1" bestFit="1" customWidth="1"/>
    <col min="37" max="37" width="14.140625" style="1" customWidth="1"/>
    <col min="38" max="38" width="14.28515625" style="1" customWidth="1"/>
    <col min="39" max="16384" width="9.140625" style="1"/>
  </cols>
  <sheetData>
    <row r="1" spans="1:32" ht="50.25" customHeight="1" x14ac:dyDescent="0.3">
      <c r="X1" s="2"/>
      <c r="Y1" s="2"/>
      <c r="Z1" s="358" t="s">
        <v>1098</v>
      </c>
      <c r="AA1" s="358"/>
      <c r="AB1" s="358"/>
      <c r="AC1" s="358"/>
      <c r="AD1" s="358"/>
      <c r="AE1" s="358"/>
    </row>
    <row r="2" spans="1:32" s="4" customFormat="1" ht="39.75" customHeight="1" x14ac:dyDescent="0.25">
      <c r="B2" s="364" t="s">
        <v>1386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  <c r="AE2" s="364"/>
      <c r="AF2" s="3"/>
    </row>
    <row r="3" spans="1:32" s="4" customFormat="1" x14ac:dyDescent="0.25">
      <c r="B3" s="365" t="s">
        <v>55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3"/>
    </row>
    <row r="4" spans="1:32" s="4" customFormat="1" x14ac:dyDescent="0.25">
      <c r="B4" s="366" t="s">
        <v>151</v>
      </c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</row>
    <row r="5" spans="1:32" s="4" customFormat="1" ht="24.75" customHeight="1" x14ac:dyDescent="0.25">
      <c r="B5" s="367" t="s">
        <v>56</v>
      </c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</row>
    <row r="6" spans="1:32" x14ac:dyDescent="0.3">
      <c r="AE6" s="16" t="s">
        <v>66</v>
      </c>
    </row>
    <row r="7" spans="1:32" ht="36" customHeight="1" x14ac:dyDescent="0.3">
      <c r="A7" s="381" t="s">
        <v>1250</v>
      </c>
      <c r="B7" s="383" t="s">
        <v>57</v>
      </c>
      <c r="C7" s="385" t="s">
        <v>1251</v>
      </c>
      <c r="D7" s="385"/>
      <c r="E7" s="385"/>
      <c r="F7" s="385"/>
      <c r="G7" s="385" t="s">
        <v>1252</v>
      </c>
      <c r="H7" s="385"/>
      <c r="I7" s="385" t="s">
        <v>1253</v>
      </c>
      <c r="J7" s="385"/>
      <c r="K7" s="385"/>
      <c r="L7" s="368" t="s">
        <v>120</v>
      </c>
      <c r="M7" s="369"/>
      <c r="N7" s="372" t="s">
        <v>1387</v>
      </c>
      <c r="O7" s="373"/>
      <c r="P7" s="373"/>
      <c r="Q7" s="373"/>
      <c r="R7" s="373"/>
      <c r="S7" s="374"/>
      <c r="T7" s="372" t="s">
        <v>1354</v>
      </c>
      <c r="U7" s="373"/>
      <c r="V7" s="373"/>
      <c r="W7" s="373"/>
      <c r="X7" s="373"/>
      <c r="Y7" s="374"/>
      <c r="Z7" s="372" t="s">
        <v>1388</v>
      </c>
      <c r="AA7" s="373"/>
      <c r="AB7" s="373"/>
      <c r="AC7" s="373"/>
      <c r="AD7" s="373"/>
      <c r="AE7" s="374"/>
    </row>
    <row r="8" spans="1:32" ht="279.75" customHeight="1" x14ac:dyDescent="0.3">
      <c r="A8" s="382"/>
      <c r="B8" s="384"/>
      <c r="C8" s="120" t="s">
        <v>1254</v>
      </c>
      <c r="D8" s="120" t="s">
        <v>1255</v>
      </c>
      <c r="E8" s="120" t="s">
        <v>1256</v>
      </c>
      <c r="F8" s="120" t="s">
        <v>1257</v>
      </c>
      <c r="G8" s="120" t="s">
        <v>1258</v>
      </c>
      <c r="H8" s="120" t="s">
        <v>1259</v>
      </c>
      <c r="I8" s="120" t="s">
        <v>1260</v>
      </c>
      <c r="J8" s="120" t="s">
        <v>1261</v>
      </c>
      <c r="K8" s="120" t="s">
        <v>1262</v>
      </c>
      <c r="L8" s="370"/>
      <c r="M8" s="371"/>
      <c r="N8" s="10" t="s">
        <v>58</v>
      </c>
      <c r="O8" s="10" t="s">
        <v>59</v>
      </c>
      <c r="P8" s="10" t="s">
        <v>60</v>
      </c>
      <c r="Q8" s="10" t="s">
        <v>227</v>
      </c>
      <c r="R8" s="11" t="s">
        <v>228</v>
      </c>
      <c r="S8" s="11" t="s">
        <v>61</v>
      </c>
      <c r="T8" s="10" t="s">
        <v>58</v>
      </c>
      <c r="U8" s="10" t="s">
        <v>59</v>
      </c>
      <c r="V8" s="10" t="s">
        <v>60</v>
      </c>
      <c r="W8" s="10" t="s">
        <v>227</v>
      </c>
      <c r="X8" s="11" t="s">
        <v>228</v>
      </c>
      <c r="Y8" s="11" t="s">
        <v>61</v>
      </c>
      <c r="Z8" s="10" t="s">
        <v>58</v>
      </c>
      <c r="AA8" s="10" t="s">
        <v>59</v>
      </c>
      <c r="AB8" s="10" t="s">
        <v>60</v>
      </c>
      <c r="AC8" s="10" t="s">
        <v>227</v>
      </c>
      <c r="AD8" s="11" t="s">
        <v>228</v>
      </c>
      <c r="AE8" s="11" t="s">
        <v>61</v>
      </c>
    </row>
    <row r="9" spans="1:32" ht="27.75" customHeight="1" x14ac:dyDescent="0.3">
      <c r="A9" s="125">
        <v>1</v>
      </c>
      <c r="B9" s="93">
        <v>1</v>
      </c>
      <c r="C9" s="85"/>
      <c r="D9" s="85"/>
      <c r="E9" s="85"/>
      <c r="F9" s="85"/>
      <c r="G9" s="85"/>
      <c r="H9" s="85"/>
      <c r="I9" s="95"/>
      <c r="J9" s="96"/>
      <c r="K9" s="85"/>
      <c r="L9" s="377">
        <v>2</v>
      </c>
      <c r="M9" s="378"/>
      <c r="N9" s="18">
        <v>3</v>
      </c>
      <c r="O9" s="18">
        <v>4</v>
      </c>
      <c r="P9" s="18">
        <v>5</v>
      </c>
      <c r="Q9" s="18">
        <v>6</v>
      </c>
      <c r="R9" s="18">
        <v>7</v>
      </c>
      <c r="S9" s="18">
        <v>8</v>
      </c>
      <c r="T9" s="18">
        <v>9</v>
      </c>
      <c r="U9" s="18">
        <v>10</v>
      </c>
      <c r="V9" s="18">
        <v>11</v>
      </c>
      <c r="W9" s="18">
        <v>12</v>
      </c>
      <c r="X9" s="18">
        <v>13</v>
      </c>
      <c r="Y9" s="18">
        <v>14</v>
      </c>
      <c r="Z9" s="18">
        <v>15</v>
      </c>
      <c r="AA9" s="18">
        <v>16</v>
      </c>
      <c r="AB9" s="18">
        <v>17</v>
      </c>
      <c r="AC9" s="18">
        <v>18</v>
      </c>
      <c r="AD9" s="18">
        <v>19</v>
      </c>
      <c r="AE9" s="18">
        <v>20</v>
      </c>
    </row>
    <row r="10" spans="1:32" ht="93.75" customHeight="1" x14ac:dyDescent="0.3">
      <c r="A10" s="126">
        <v>1</v>
      </c>
      <c r="B10" s="18" t="s">
        <v>7</v>
      </c>
      <c r="C10" s="121">
        <v>230</v>
      </c>
      <c r="D10" s="121" t="s">
        <v>234</v>
      </c>
      <c r="E10" s="214" t="s">
        <v>1398</v>
      </c>
      <c r="F10" s="121">
        <v>611</v>
      </c>
      <c r="G10" s="122" t="s">
        <v>1263</v>
      </c>
      <c r="H10" s="122" t="s">
        <v>1264</v>
      </c>
      <c r="I10" s="18">
        <v>1</v>
      </c>
      <c r="J10" s="18" t="str">
        <f>'часть 1.1 ППССЗ'!H29</f>
        <v>Очная</v>
      </c>
      <c r="K10" s="18" t="s">
        <v>1</v>
      </c>
      <c r="L10" s="18" t="s">
        <v>239</v>
      </c>
      <c r="M10" s="18" t="s">
        <v>121</v>
      </c>
      <c r="N10" s="58">
        <f>$P$39</f>
        <v>253.09000000000003</v>
      </c>
      <c r="O10" s="86">
        <f>'часть 1.1 ППССЗ'!M29+'часть 1.1 ППССЗ'!M30+'часть 1.1 ППССЗ'!M31</f>
        <v>205</v>
      </c>
      <c r="P10" s="59">
        <f t="shared" ref="P10:P19" si="0">ROUND(N10*O10,1)</f>
        <v>51883.5</v>
      </c>
      <c r="Q10" s="375">
        <v>6629.4</v>
      </c>
      <c r="R10" s="58">
        <v>0</v>
      </c>
      <c r="S10" s="60">
        <f t="shared" ref="S10:S21" si="1">P10</f>
        <v>51883.5</v>
      </c>
      <c r="T10" s="58">
        <f>$P$43</f>
        <v>255.36</v>
      </c>
      <c r="U10" s="86">
        <f>'часть 1.1 ППССЗ'!N29+'часть 1.1 ППССЗ'!N30+'часть 1.1 ППССЗ'!N31</f>
        <v>205</v>
      </c>
      <c r="V10" s="59">
        <f t="shared" ref="V10:V18" si="2">ROUND(T10*U10,1)</f>
        <v>52348.800000000003</v>
      </c>
      <c r="W10" s="375">
        <v>6441.9</v>
      </c>
      <c r="X10" s="12">
        <v>0</v>
      </c>
      <c r="Y10" s="60">
        <f t="shared" ref="Y10:Y17" si="3">V10</f>
        <v>52348.800000000003</v>
      </c>
      <c r="Z10" s="58">
        <f>$P$47</f>
        <v>255.36</v>
      </c>
      <c r="AA10" s="86">
        <f>U10</f>
        <v>205</v>
      </c>
      <c r="AB10" s="59">
        <f t="shared" ref="AB10:AB18" si="4">ROUND(Z10*AA10,1)</f>
        <v>52348.800000000003</v>
      </c>
      <c r="AC10" s="375">
        <v>6243.5</v>
      </c>
      <c r="AD10" s="12">
        <v>0</v>
      </c>
      <c r="AE10" s="60">
        <f>AB10</f>
        <v>52348.800000000003</v>
      </c>
    </row>
    <row r="11" spans="1:32" ht="93.75" x14ac:dyDescent="0.3">
      <c r="A11" s="126">
        <v>2</v>
      </c>
      <c r="B11" s="18" t="s">
        <v>7</v>
      </c>
      <c r="C11" s="123">
        <v>230</v>
      </c>
      <c r="D11" s="123" t="s">
        <v>234</v>
      </c>
      <c r="E11" s="214" t="s">
        <v>1398</v>
      </c>
      <c r="F11" s="123">
        <v>611</v>
      </c>
      <c r="G11" s="124" t="s">
        <v>1263</v>
      </c>
      <c r="H11" s="124" t="s">
        <v>1264</v>
      </c>
      <c r="I11" s="18">
        <v>2</v>
      </c>
      <c r="J11" s="18" t="str">
        <f>'часть 1.1 ППССЗ'!H32</f>
        <v>Очная</v>
      </c>
      <c r="K11" s="18" t="s">
        <v>1</v>
      </c>
      <c r="L11" s="18" t="s">
        <v>239</v>
      </c>
      <c r="M11" s="18" t="s">
        <v>121</v>
      </c>
      <c r="N11" s="58">
        <f>$Q$39</f>
        <v>219.53000000000003</v>
      </c>
      <c r="O11" s="86">
        <f>'часть 1.1 ППССЗ'!M32+'часть 1.1 ППССЗ'!M33+'часть 1.1 ППССЗ'!M34+'часть 1.1 ППССЗ'!M35+'часть 1.1 ППССЗ'!M36+'часть 1.1 ППССЗ'!M37+'часть 1.1 ППССЗ'!M38+'часть 1.2 ППССЗ (2)'!M29</f>
        <v>409</v>
      </c>
      <c r="P11" s="59">
        <f t="shared" si="0"/>
        <v>89787.8</v>
      </c>
      <c r="Q11" s="376"/>
      <c r="R11" s="58">
        <v>0</v>
      </c>
      <c r="S11" s="60">
        <f t="shared" si="1"/>
        <v>89787.8</v>
      </c>
      <c r="T11" s="58">
        <f>$Q$43</f>
        <v>221.38000000000002</v>
      </c>
      <c r="U11" s="86">
        <f>'часть 1.1 ППССЗ'!N32+'часть 1.1 ППССЗ'!N33+'часть 1.1 ППССЗ'!N34+'часть 1.1 ППССЗ'!N35+'часть 1.1 ППССЗ'!N36+'часть 1.1 ППССЗ'!N37+'часть 1.1 ППССЗ'!N38</f>
        <v>416</v>
      </c>
      <c r="V11" s="59">
        <f t="shared" si="2"/>
        <v>92094.1</v>
      </c>
      <c r="W11" s="376"/>
      <c r="X11" s="12">
        <v>0</v>
      </c>
      <c r="Y11" s="60">
        <f t="shared" si="3"/>
        <v>92094.1</v>
      </c>
      <c r="Z11" s="58">
        <f>$Q$47</f>
        <v>221.38000000000002</v>
      </c>
      <c r="AA11" s="86">
        <f t="shared" ref="AA11:AA18" si="5">U11</f>
        <v>416</v>
      </c>
      <c r="AB11" s="59">
        <f t="shared" si="4"/>
        <v>92094.1</v>
      </c>
      <c r="AC11" s="376"/>
      <c r="AD11" s="12">
        <v>0</v>
      </c>
      <c r="AE11" s="60">
        <f t="shared" ref="AE11:AE18" si="6">AB11</f>
        <v>92094.1</v>
      </c>
    </row>
    <row r="12" spans="1:32" ht="107.25" customHeight="1" x14ac:dyDescent="0.3">
      <c r="A12" s="126">
        <v>3</v>
      </c>
      <c r="B12" s="18" t="s">
        <v>7</v>
      </c>
      <c r="C12" s="123">
        <v>230</v>
      </c>
      <c r="D12" s="123" t="s">
        <v>234</v>
      </c>
      <c r="E12" s="214" t="s">
        <v>1398</v>
      </c>
      <c r="F12" s="123">
        <v>611</v>
      </c>
      <c r="G12" s="124" t="s">
        <v>1263</v>
      </c>
      <c r="H12" s="124" t="s">
        <v>1264</v>
      </c>
      <c r="I12" s="18">
        <v>3</v>
      </c>
      <c r="J12" s="18" t="str">
        <f>'часть 1.1 ППССЗ'!H39</f>
        <v>Очная</v>
      </c>
      <c r="K12" s="18" t="s">
        <v>1</v>
      </c>
      <c r="L12" s="18" t="s">
        <v>239</v>
      </c>
      <c r="M12" s="18" t="s">
        <v>121</v>
      </c>
      <c r="N12" s="58">
        <f>$R$39</f>
        <v>217.84000000000003</v>
      </c>
      <c r="O12" s="86">
        <f>'часть 1.1 ППССЗ'!M39+'часть 1.1 ППССЗ'!M41+'часть 1.1 ППССЗ'!M42+'часть 1.2 ППССЗ (2)'!M30</f>
        <v>311</v>
      </c>
      <c r="P12" s="59">
        <f t="shared" si="0"/>
        <v>67748.2</v>
      </c>
      <c r="Q12" s="376"/>
      <c r="R12" s="58">
        <v>0</v>
      </c>
      <c r="S12" s="60">
        <f t="shared" si="1"/>
        <v>67748.2</v>
      </c>
      <c r="T12" s="58">
        <f>$R$43</f>
        <v>219.69000000000003</v>
      </c>
      <c r="U12" s="86">
        <f>'часть 1.1 ППССЗ'!N39+'часть 1.1 ППССЗ'!N41+'часть 1.1 ППССЗ'!N42</f>
        <v>305</v>
      </c>
      <c r="V12" s="59">
        <f t="shared" si="2"/>
        <v>67005.5</v>
      </c>
      <c r="W12" s="376"/>
      <c r="X12" s="12">
        <v>0</v>
      </c>
      <c r="Y12" s="60">
        <f t="shared" si="3"/>
        <v>67005.5</v>
      </c>
      <c r="Z12" s="58">
        <f>$R$47</f>
        <v>219.69000000000003</v>
      </c>
      <c r="AA12" s="86">
        <f t="shared" si="5"/>
        <v>305</v>
      </c>
      <c r="AB12" s="59">
        <f t="shared" si="4"/>
        <v>67005.5</v>
      </c>
      <c r="AC12" s="376"/>
      <c r="AD12" s="12">
        <v>0</v>
      </c>
      <c r="AE12" s="60">
        <f t="shared" si="6"/>
        <v>67005.5</v>
      </c>
    </row>
    <row r="13" spans="1:32" ht="107.25" customHeight="1" x14ac:dyDescent="0.3">
      <c r="A13" s="126">
        <v>4</v>
      </c>
      <c r="B13" s="18" t="s">
        <v>7</v>
      </c>
      <c r="C13" s="123">
        <v>230</v>
      </c>
      <c r="D13" s="123" t="s">
        <v>234</v>
      </c>
      <c r="E13" s="214" t="s">
        <v>1398</v>
      </c>
      <c r="F13" s="123">
        <v>611</v>
      </c>
      <c r="G13" s="124" t="s">
        <v>1263</v>
      </c>
      <c r="H13" s="124" t="s">
        <v>1264</v>
      </c>
      <c r="I13" s="18">
        <v>3</v>
      </c>
      <c r="J13" s="18" t="str">
        <f>'часть 1.1 ППССЗ'!H40</f>
        <v>Заочная</v>
      </c>
      <c r="K13" s="18" t="s">
        <v>1</v>
      </c>
      <c r="L13" s="18" t="s">
        <v>239</v>
      </c>
      <c r="M13" s="18" t="s">
        <v>121</v>
      </c>
      <c r="N13" s="58">
        <f>$R$41</f>
        <v>20.64</v>
      </c>
      <c r="O13" s="86">
        <f>'часть 1.1 ППССЗ'!M40</f>
        <v>98</v>
      </c>
      <c r="P13" s="59">
        <f t="shared" si="0"/>
        <v>2022.7</v>
      </c>
      <c r="Q13" s="376"/>
      <c r="R13" s="58">
        <v>0</v>
      </c>
      <c r="S13" s="60">
        <f t="shared" si="1"/>
        <v>2022.7</v>
      </c>
      <c r="T13" s="58">
        <f>$R$45</f>
        <v>20.830000000000002</v>
      </c>
      <c r="U13" s="86">
        <f>'часть 1.1 ППССЗ'!N40</f>
        <v>98</v>
      </c>
      <c r="V13" s="59">
        <f t="shared" si="2"/>
        <v>2041.3</v>
      </c>
      <c r="W13" s="376"/>
      <c r="X13" s="12">
        <v>0</v>
      </c>
      <c r="Y13" s="60">
        <f t="shared" si="3"/>
        <v>2041.3</v>
      </c>
      <c r="Z13" s="58">
        <f>$R$49</f>
        <v>20.830000000000002</v>
      </c>
      <c r="AA13" s="86">
        <f t="shared" si="5"/>
        <v>98</v>
      </c>
      <c r="AB13" s="59">
        <f t="shared" si="4"/>
        <v>2041.3</v>
      </c>
      <c r="AC13" s="376"/>
      <c r="AD13" s="12">
        <v>0</v>
      </c>
      <c r="AE13" s="60">
        <f t="shared" si="6"/>
        <v>2041.3</v>
      </c>
    </row>
    <row r="14" spans="1:32" ht="98.25" customHeight="1" x14ac:dyDescent="0.3">
      <c r="A14" s="126">
        <v>5</v>
      </c>
      <c r="B14" s="18" t="s">
        <v>7</v>
      </c>
      <c r="C14" s="123">
        <v>230</v>
      </c>
      <c r="D14" s="123" t="s">
        <v>234</v>
      </c>
      <c r="E14" s="214" t="s">
        <v>1398</v>
      </c>
      <c r="F14" s="123">
        <v>611</v>
      </c>
      <c r="G14" s="124" t="s">
        <v>1263</v>
      </c>
      <c r="H14" s="124" t="s">
        <v>1264</v>
      </c>
      <c r="I14" s="18">
        <v>6</v>
      </c>
      <c r="J14" s="18" t="str">
        <f>'часть 1.1 ППССЗ'!H43</f>
        <v>Очная</v>
      </c>
      <c r="K14" s="18" t="s">
        <v>1</v>
      </c>
      <c r="L14" s="18" t="s">
        <v>239</v>
      </c>
      <c r="M14" s="18" t="s">
        <v>121</v>
      </c>
      <c r="N14" s="58">
        <f>$U$39</f>
        <v>308.29000000000002</v>
      </c>
      <c r="O14" s="86">
        <f>'часть 1.1 ППССЗ'!M43</f>
        <v>66</v>
      </c>
      <c r="P14" s="59">
        <f t="shared" si="0"/>
        <v>20347.099999999999</v>
      </c>
      <c r="Q14" s="376"/>
      <c r="R14" s="58">
        <v>0</v>
      </c>
      <c r="S14" s="60">
        <f t="shared" si="1"/>
        <v>20347.099999999999</v>
      </c>
      <c r="T14" s="58">
        <f>$U$43</f>
        <v>311.12</v>
      </c>
      <c r="U14" s="86">
        <f>'часть 1.1 ППССЗ'!N43</f>
        <v>66</v>
      </c>
      <c r="V14" s="59">
        <f t="shared" si="2"/>
        <v>20533.900000000001</v>
      </c>
      <c r="W14" s="376"/>
      <c r="X14" s="12">
        <v>0</v>
      </c>
      <c r="Y14" s="60">
        <f t="shared" si="3"/>
        <v>20533.900000000001</v>
      </c>
      <c r="Z14" s="58">
        <f>$U$47</f>
        <v>311.12</v>
      </c>
      <c r="AA14" s="86">
        <f t="shared" si="5"/>
        <v>66</v>
      </c>
      <c r="AB14" s="59">
        <f t="shared" si="4"/>
        <v>20533.900000000001</v>
      </c>
      <c r="AC14" s="376"/>
      <c r="AD14" s="12">
        <v>0</v>
      </c>
      <c r="AE14" s="60">
        <f t="shared" si="6"/>
        <v>20533.900000000001</v>
      </c>
    </row>
    <row r="15" spans="1:32" ht="98.25" customHeight="1" x14ac:dyDescent="0.3">
      <c r="A15" s="126">
        <v>6</v>
      </c>
      <c r="B15" s="18" t="s">
        <v>7</v>
      </c>
      <c r="C15" s="123">
        <v>230</v>
      </c>
      <c r="D15" s="123" t="s">
        <v>234</v>
      </c>
      <c r="E15" s="214" t="s">
        <v>1398</v>
      </c>
      <c r="F15" s="123">
        <v>611</v>
      </c>
      <c r="G15" s="124" t="s">
        <v>1263</v>
      </c>
      <c r="H15" s="124" t="s">
        <v>1264</v>
      </c>
      <c r="I15" s="18">
        <v>1</v>
      </c>
      <c r="J15" s="18" t="str">
        <f>'часть 1.1 ППССЗ'!H45</f>
        <v>Очная</v>
      </c>
      <c r="K15" s="18" t="s">
        <v>9</v>
      </c>
      <c r="L15" s="18" t="s">
        <v>239</v>
      </c>
      <c r="M15" s="18" t="s">
        <v>121</v>
      </c>
      <c r="N15" s="58">
        <f>$P$40</f>
        <v>458.97</v>
      </c>
      <c r="O15" s="86">
        <f>'часть 1.1 ППССЗ'!M44+'часть 1.1 ППССЗ'!M45</f>
        <v>3</v>
      </c>
      <c r="P15" s="59">
        <f t="shared" si="0"/>
        <v>1376.9</v>
      </c>
      <c r="Q15" s="376"/>
      <c r="R15" s="58">
        <v>0</v>
      </c>
      <c r="S15" s="60">
        <f t="shared" si="1"/>
        <v>1376.9</v>
      </c>
      <c r="T15" s="58">
        <f>$P$44</f>
        <v>463.51</v>
      </c>
      <c r="U15" s="86">
        <f>'часть 1.1 ППССЗ'!N44+'часть 1.1 ППССЗ'!N45</f>
        <v>3</v>
      </c>
      <c r="V15" s="59">
        <f t="shared" si="2"/>
        <v>1390.5</v>
      </c>
      <c r="W15" s="376"/>
      <c r="X15" s="12">
        <v>0</v>
      </c>
      <c r="Y15" s="60">
        <f t="shared" si="3"/>
        <v>1390.5</v>
      </c>
      <c r="Z15" s="58">
        <f>$P$48</f>
        <v>463.51</v>
      </c>
      <c r="AA15" s="86">
        <f t="shared" si="5"/>
        <v>3</v>
      </c>
      <c r="AB15" s="59">
        <f t="shared" si="4"/>
        <v>1390.5</v>
      </c>
      <c r="AC15" s="376"/>
      <c r="AD15" s="12">
        <v>0</v>
      </c>
      <c r="AE15" s="60">
        <f t="shared" si="6"/>
        <v>1390.5</v>
      </c>
    </row>
    <row r="16" spans="1:32" ht="98.25" customHeight="1" x14ac:dyDescent="0.3">
      <c r="A16" s="126">
        <v>7</v>
      </c>
      <c r="B16" s="18" t="s">
        <v>7</v>
      </c>
      <c r="C16" s="123">
        <v>230</v>
      </c>
      <c r="D16" s="123" t="s">
        <v>234</v>
      </c>
      <c r="E16" s="214" t="s">
        <v>1398</v>
      </c>
      <c r="F16" s="123">
        <v>611</v>
      </c>
      <c r="G16" s="124" t="s">
        <v>1263</v>
      </c>
      <c r="H16" s="124" t="s">
        <v>1264</v>
      </c>
      <c r="I16" s="18">
        <v>2</v>
      </c>
      <c r="J16" s="18" t="str">
        <f>'часть 1.1 ППССЗ'!H48</f>
        <v>Очная</v>
      </c>
      <c r="K16" s="18" t="s">
        <v>9</v>
      </c>
      <c r="L16" s="18" t="s">
        <v>239</v>
      </c>
      <c r="M16" s="18" t="s">
        <v>121</v>
      </c>
      <c r="N16" s="58">
        <f>$Q$40</f>
        <v>387.22</v>
      </c>
      <c r="O16" s="86">
        <f>'часть 1.1 ППССЗ'!M46+'часть 1.1 ППССЗ'!M47+'часть 1.1 ППССЗ'!M48+'часть 1.1 ППССЗ'!M49</f>
        <v>13</v>
      </c>
      <c r="P16" s="59">
        <f t="shared" si="0"/>
        <v>5033.8999999999996</v>
      </c>
      <c r="Q16" s="376"/>
      <c r="R16" s="58">
        <v>0</v>
      </c>
      <c r="S16" s="60">
        <f t="shared" ref="S16:S19" si="7">P16</f>
        <v>5033.8999999999996</v>
      </c>
      <c r="T16" s="58">
        <f>$Q$44</f>
        <v>390.92</v>
      </c>
      <c r="U16" s="86">
        <f>'часть 1.1 ППССЗ'!N46+'часть 1.1 ППССЗ'!N47+'часть 1.1 ППССЗ'!N48+'часть 1.1 ППССЗ'!N49</f>
        <v>13</v>
      </c>
      <c r="V16" s="59">
        <f t="shared" si="2"/>
        <v>5082</v>
      </c>
      <c r="W16" s="376"/>
      <c r="X16" s="12">
        <v>0</v>
      </c>
      <c r="Y16" s="60">
        <f t="shared" si="3"/>
        <v>5082</v>
      </c>
      <c r="Z16" s="58">
        <f>$Q$48</f>
        <v>390.92</v>
      </c>
      <c r="AA16" s="86">
        <f t="shared" si="5"/>
        <v>13</v>
      </c>
      <c r="AB16" s="59">
        <f t="shared" si="4"/>
        <v>5082</v>
      </c>
      <c r="AC16" s="376"/>
      <c r="AD16" s="12">
        <v>0</v>
      </c>
      <c r="AE16" s="60">
        <f t="shared" si="6"/>
        <v>5082</v>
      </c>
    </row>
    <row r="17" spans="1:32" ht="98.25" customHeight="1" x14ac:dyDescent="0.3">
      <c r="A17" s="126">
        <v>8</v>
      </c>
      <c r="B17" s="18" t="s">
        <v>7</v>
      </c>
      <c r="C17" s="123">
        <v>230</v>
      </c>
      <c r="D17" s="123" t="s">
        <v>234</v>
      </c>
      <c r="E17" s="214" t="s">
        <v>1398</v>
      </c>
      <c r="F17" s="123">
        <v>611</v>
      </c>
      <c r="G17" s="124" t="s">
        <v>1263</v>
      </c>
      <c r="H17" s="124" t="s">
        <v>1264</v>
      </c>
      <c r="I17" s="18">
        <v>3</v>
      </c>
      <c r="J17" s="18" t="str">
        <f>'часть 1.1 ППССЗ'!H50</f>
        <v>Очная</v>
      </c>
      <c r="K17" s="18" t="s">
        <v>9</v>
      </c>
      <c r="L17" s="18" t="s">
        <v>239</v>
      </c>
      <c r="M17" s="18" t="s">
        <v>121</v>
      </c>
      <c r="N17" s="58">
        <f>$R$40</f>
        <v>385.53000000000003</v>
      </c>
      <c r="O17" s="86">
        <f>'часть 1.1 ППССЗ'!M50+'часть 1.1 ППССЗ'!M51</f>
        <v>4</v>
      </c>
      <c r="P17" s="59">
        <f t="shared" si="0"/>
        <v>1542.1</v>
      </c>
      <c r="Q17" s="376"/>
      <c r="R17" s="58">
        <v>0</v>
      </c>
      <c r="S17" s="60">
        <f t="shared" si="7"/>
        <v>1542.1</v>
      </c>
      <c r="T17" s="58">
        <f>$R$44</f>
        <v>389.23</v>
      </c>
      <c r="U17" s="86">
        <f>'часть 1.1 ППССЗ'!N50+'часть 1.1 ППССЗ'!N51</f>
        <v>4</v>
      </c>
      <c r="V17" s="59">
        <f t="shared" si="2"/>
        <v>1556.9</v>
      </c>
      <c r="W17" s="376"/>
      <c r="X17" s="12">
        <v>0</v>
      </c>
      <c r="Y17" s="60">
        <f t="shared" si="3"/>
        <v>1556.9</v>
      </c>
      <c r="Z17" s="58">
        <f>$R$48</f>
        <v>389.23</v>
      </c>
      <c r="AA17" s="86">
        <f t="shared" si="5"/>
        <v>4</v>
      </c>
      <c r="AB17" s="59">
        <f t="shared" si="4"/>
        <v>1556.9</v>
      </c>
      <c r="AC17" s="376"/>
      <c r="AD17" s="12">
        <v>0</v>
      </c>
      <c r="AE17" s="60">
        <f t="shared" si="6"/>
        <v>1556.9</v>
      </c>
    </row>
    <row r="18" spans="1:32" ht="98.25" customHeight="1" x14ac:dyDescent="0.3">
      <c r="A18" s="126">
        <v>9</v>
      </c>
      <c r="B18" s="18" t="s">
        <v>7</v>
      </c>
      <c r="C18" s="123">
        <v>230</v>
      </c>
      <c r="D18" s="123" t="s">
        <v>234</v>
      </c>
      <c r="E18" s="214" t="s">
        <v>1398</v>
      </c>
      <c r="F18" s="123">
        <v>611</v>
      </c>
      <c r="G18" s="124" t="s">
        <v>1263</v>
      </c>
      <c r="H18" s="124" t="s">
        <v>1264</v>
      </c>
      <c r="I18" s="18">
        <v>6</v>
      </c>
      <c r="J18" s="18" t="str">
        <f>'часть 1.1 ППССЗ'!H51</f>
        <v>Очная</v>
      </c>
      <c r="K18" s="18" t="s">
        <v>9</v>
      </c>
      <c r="L18" s="18" t="s">
        <v>239</v>
      </c>
      <c r="M18" s="18" t="s">
        <v>121</v>
      </c>
      <c r="N18" s="58">
        <f>U40</f>
        <v>564.78</v>
      </c>
      <c r="O18" s="86">
        <f>'часть 1.1 ППССЗ'!M52</f>
        <v>3</v>
      </c>
      <c r="P18" s="59">
        <f t="shared" si="0"/>
        <v>1694.3</v>
      </c>
      <c r="Q18" s="376"/>
      <c r="R18" s="58"/>
      <c r="S18" s="60">
        <f t="shared" si="7"/>
        <v>1694.3</v>
      </c>
      <c r="T18" s="58">
        <f>U44</f>
        <v>570.43999999999994</v>
      </c>
      <c r="U18" s="86">
        <f>'часть 1.1 ППССЗ'!N52</f>
        <v>3</v>
      </c>
      <c r="V18" s="59">
        <f t="shared" si="2"/>
        <v>1711.3</v>
      </c>
      <c r="W18" s="376"/>
      <c r="X18" s="12"/>
      <c r="Y18" s="60">
        <f>V18</f>
        <v>1711.3</v>
      </c>
      <c r="Z18" s="58">
        <f>U48</f>
        <v>570.43999999999994</v>
      </c>
      <c r="AA18" s="86">
        <f t="shared" si="5"/>
        <v>3</v>
      </c>
      <c r="AB18" s="59">
        <f t="shared" si="4"/>
        <v>1711.3</v>
      </c>
      <c r="AC18" s="376"/>
      <c r="AD18" s="12"/>
      <c r="AE18" s="60">
        <f t="shared" si="6"/>
        <v>1711.3</v>
      </c>
    </row>
    <row r="19" spans="1:32" s="176" customFormat="1" ht="98.25" customHeight="1" x14ac:dyDescent="0.3">
      <c r="A19" s="126">
        <v>10</v>
      </c>
      <c r="B19" s="167" t="s">
        <v>67</v>
      </c>
      <c r="C19" s="168">
        <v>230</v>
      </c>
      <c r="D19" s="169" t="s">
        <v>1400</v>
      </c>
      <c r="E19" s="214" t="s">
        <v>1398</v>
      </c>
      <c r="F19" s="168">
        <v>611</v>
      </c>
      <c r="G19" s="169" t="s">
        <v>1263</v>
      </c>
      <c r="H19" s="169" t="s">
        <v>1264</v>
      </c>
      <c r="I19" s="167"/>
      <c r="J19" s="167"/>
      <c r="K19" s="167"/>
      <c r="L19" s="167" t="s">
        <v>240</v>
      </c>
      <c r="M19" s="167" t="s">
        <v>241</v>
      </c>
      <c r="N19" s="170">
        <v>7409</v>
      </c>
      <c r="O19" s="171">
        <v>1</v>
      </c>
      <c r="P19" s="59">
        <f t="shared" si="0"/>
        <v>7409</v>
      </c>
      <c r="Q19" s="376"/>
      <c r="R19" s="170">
        <v>0</v>
      </c>
      <c r="S19" s="60">
        <f t="shared" si="7"/>
        <v>7409</v>
      </c>
      <c r="T19" s="173">
        <v>7541.9</v>
      </c>
      <c r="U19" s="86">
        <f>O19</f>
        <v>1</v>
      </c>
      <c r="V19" s="172">
        <f>ROUND(T19*U19,1)</f>
        <v>7541.9</v>
      </c>
      <c r="W19" s="376"/>
      <c r="X19" s="174">
        <v>0</v>
      </c>
      <c r="Y19" s="173">
        <f>V19</f>
        <v>7541.9</v>
      </c>
      <c r="Z19" s="170">
        <v>7541.9</v>
      </c>
      <c r="AA19" s="171">
        <f>U19</f>
        <v>1</v>
      </c>
      <c r="AB19" s="172">
        <f>ROUND(Z19*AA19,1)</f>
        <v>7541.9</v>
      </c>
      <c r="AC19" s="376"/>
      <c r="AD19" s="174">
        <v>0</v>
      </c>
      <c r="AE19" s="173">
        <f>AB19</f>
        <v>7541.9</v>
      </c>
      <c r="AF19" s="175"/>
    </row>
    <row r="20" spans="1:32" s="176" customFormat="1" ht="98.25" customHeight="1" x14ac:dyDescent="0.3">
      <c r="A20" s="350">
        <v>11</v>
      </c>
      <c r="B20" s="354" t="s">
        <v>4</v>
      </c>
      <c r="C20" s="354">
        <v>230</v>
      </c>
      <c r="D20" s="352" t="s">
        <v>234</v>
      </c>
      <c r="E20" s="352" t="s">
        <v>1399</v>
      </c>
      <c r="F20" s="352">
        <v>611</v>
      </c>
      <c r="G20" s="352" t="s">
        <v>1265</v>
      </c>
      <c r="H20" s="352" t="s">
        <v>1264</v>
      </c>
      <c r="I20" s="354" t="s">
        <v>19</v>
      </c>
      <c r="J20" s="356"/>
      <c r="K20" s="356"/>
      <c r="L20" s="354" t="s">
        <v>122</v>
      </c>
      <c r="M20" s="354" t="s">
        <v>121</v>
      </c>
      <c r="N20" s="189">
        <v>0.41399999999999998</v>
      </c>
      <c r="O20" s="88">
        <v>146</v>
      </c>
      <c r="P20" s="59">
        <f>ROUND(N20*31732,1)</f>
        <v>13137</v>
      </c>
      <c r="Q20" s="376"/>
      <c r="R20" s="170"/>
      <c r="S20" s="60">
        <f t="shared" si="1"/>
        <v>13137</v>
      </c>
      <c r="T20" s="189">
        <v>0.41399999999999998</v>
      </c>
      <c r="U20" s="88">
        <v>146</v>
      </c>
      <c r="V20" s="59">
        <f>ROUND(T20*31732,1)</f>
        <v>13137</v>
      </c>
      <c r="W20" s="376"/>
      <c r="X20" s="170"/>
      <c r="Y20" s="60">
        <f t="shared" ref="Y20" si="8">V20</f>
        <v>13137</v>
      </c>
      <c r="Z20" s="189">
        <v>0.41399999999999998</v>
      </c>
      <c r="AA20" s="88">
        <v>146</v>
      </c>
      <c r="AB20" s="59">
        <f>ROUND(Z20*31732,1)</f>
        <v>13137</v>
      </c>
      <c r="AC20" s="376"/>
      <c r="AD20" s="170"/>
      <c r="AE20" s="60">
        <f t="shared" ref="AE20" si="9">AB20</f>
        <v>13137</v>
      </c>
      <c r="AF20" s="175"/>
    </row>
    <row r="21" spans="1:32" ht="49.5" customHeight="1" x14ac:dyDescent="0.3">
      <c r="A21" s="351"/>
      <c r="B21" s="355"/>
      <c r="C21" s="355"/>
      <c r="D21" s="353"/>
      <c r="E21" s="353"/>
      <c r="F21" s="353"/>
      <c r="G21" s="353"/>
      <c r="H21" s="353"/>
      <c r="I21" s="355"/>
      <c r="J21" s="357"/>
      <c r="K21" s="357"/>
      <c r="L21" s="355"/>
      <c r="M21" s="355"/>
      <c r="N21" s="189"/>
      <c r="O21" s="88"/>
      <c r="P21" s="59">
        <f>ROUND(N21*17372,1)</f>
        <v>0</v>
      </c>
      <c r="Q21" s="376"/>
      <c r="R21" s="58">
        <v>0</v>
      </c>
      <c r="S21" s="60">
        <f t="shared" si="1"/>
        <v>0</v>
      </c>
      <c r="T21" s="87">
        <v>0</v>
      </c>
      <c r="U21" s="88">
        <v>0</v>
      </c>
      <c r="V21" s="59">
        <f>ROUND(T21*36333,1)</f>
        <v>0</v>
      </c>
      <c r="W21" s="376"/>
      <c r="X21" s="12">
        <v>0</v>
      </c>
      <c r="Y21" s="60">
        <f>V21</f>
        <v>0</v>
      </c>
      <c r="Z21" s="87"/>
      <c r="AA21" s="88"/>
      <c r="AB21" s="59"/>
      <c r="AC21" s="376"/>
      <c r="AD21" s="12"/>
      <c r="AE21" s="60"/>
    </row>
    <row r="22" spans="1:32" s="7" customFormat="1" ht="39.75" customHeight="1" x14ac:dyDescent="0.3">
      <c r="A22" s="177"/>
      <c r="B22" s="361" t="s">
        <v>32</v>
      </c>
      <c r="C22" s="362"/>
      <c r="D22" s="362"/>
      <c r="E22" s="362"/>
      <c r="F22" s="362"/>
      <c r="G22" s="362"/>
      <c r="H22" s="362"/>
      <c r="I22" s="362"/>
      <c r="J22" s="362"/>
      <c r="K22" s="362"/>
      <c r="L22" s="362"/>
      <c r="M22" s="363"/>
      <c r="N22" s="8"/>
      <c r="O22" s="6"/>
      <c r="P22" s="8">
        <f>SUM(P10:P21)</f>
        <v>261982.5</v>
      </c>
      <c r="Q22" s="8">
        <f>Q10</f>
        <v>6629.4</v>
      </c>
      <c r="R22" s="8"/>
      <c r="S22" s="61">
        <f>P22+Q22</f>
        <v>268611.90000000002</v>
      </c>
      <c r="T22" s="8"/>
      <c r="U22" s="6"/>
      <c r="V22" s="8">
        <f>SUM(V10:V21)</f>
        <v>264443.19999999995</v>
      </c>
      <c r="W22" s="8">
        <f>W10</f>
        <v>6441.9</v>
      </c>
      <c r="X22" s="9"/>
      <c r="Y22" s="61">
        <f>V22+W22</f>
        <v>270885.09999999998</v>
      </c>
      <c r="Z22" s="8"/>
      <c r="AA22" s="6"/>
      <c r="AB22" s="8">
        <f>SUM(AB10:AB21)</f>
        <v>264443.19999999995</v>
      </c>
      <c r="AC22" s="8">
        <f>AC10</f>
        <v>6243.5</v>
      </c>
      <c r="AD22" s="9"/>
      <c r="AE22" s="61">
        <f>AB22+AC22</f>
        <v>270686.69999999995</v>
      </c>
    </row>
    <row r="23" spans="1:32" s="7" customFormat="1" x14ac:dyDescent="0.3"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4"/>
      <c r="O23" s="128"/>
      <c r="P23" s="14"/>
      <c r="Q23" s="14"/>
      <c r="R23" s="14"/>
      <c r="S23" s="129"/>
      <c r="T23" s="14"/>
      <c r="U23" s="128"/>
      <c r="V23" s="14"/>
      <c r="W23" s="14"/>
      <c r="X23" s="15"/>
      <c r="Y23" s="129"/>
      <c r="Z23" s="14"/>
      <c r="AA23" s="128"/>
      <c r="AB23" s="14"/>
      <c r="AC23" s="14"/>
      <c r="AD23" s="15"/>
      <c r="AE23" s="129"/>
    </row>
    <row r="24" spans="1:32" s="7" customFormat="1" ht="39.75" customHeight="1" x14ac:dyDescent="0.3"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4"/>
      <c r="O24" s="128" t="s">
        <v>1366</v>
      </c>
      <c r="P24" s="14">
        <v>262212.2</v>
      </c>
      <c r="Q24" s="14">
        <v>6629.4</v>
      </c>
      <c r="R24" s="14"/>
      <c r="S24" s="129">
        <v>268841.60000000003</v>
      </c>
      <c r="T24" s="14"/>
      <c r="U24" s="128"/>
      <c r="V24" s="14">
        <v>264443.19999999995</v>
      </c>
      <c r="W24" s="14">
        <v>6441.9</v>
      </c>
      <c r="X24" s="15"/>
      <c r="Y24" s="129">
        <v>270885.09999999998</v>
      </c>
      <c r="Z24" s="14"/>
      <c r="AA24" s="128"/>
      <c r="AB24" s="14">
        <v>264443.19999999995</v>
      </c>
      <c r="AC24" s="14">
        <v>6243.5</v>
      </c>
      <c r="AD24" s="15"/>
      <c r="AE24" s="129">
        <v>270686.69999999995</v>
      </c>
    </row>
    <row r="25" spans="1:32" s="7" customFormat="1" x14ac:dyDescent="0.3"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4"/>
      <c r="O25" s="128"/>
      <c r="P25" s="14">
        <f>P22-P24</f>
        <v>-229.70000000001164</v>
      </c>
      <c r="Q25" s="14">
        <f t="shared" ref="Q25:AE25" si="10">Q22-Q24</f>
        <v>0</v>
      </c>
      <c r="R25" s="14">
        <f t="shared" si="10"/>
        <v>0</v>
      </c>
      <c r="S25" s="14">
        <f t="shared" si="10"/>
        <v>-229.70000000001164</v>
      </c>
      <c r="T25" s="14">
        <f t="shared" si="10"/>
        <v>0</v>
      </c>
      <c r="U25" s="14">
        <f t="shared" si="10"/>
        <v>0</v>
      </c>
      <c r="V25" s="14">
        <f t="shared" si="10"/>
        <v>0</v>
      </c>
      <c r="W25" s="14">
        <f t="shared" si="10"/>
        <v>0</v>
      </c>
      <c r="X25" s="14">
        <f t="shared" si="10"/>
        <v>0</v>
      </c>
      <c r="Y25" s="14">
        <f t="shared" si="10"/>
        <v>0</v>
      </c>
      <c r="Z25" s="14">
        <f t="shared" si="10"/>
        <v>0</v>
      </c>
      <c r="AA25" s="14">
        <f t="shared" si="10"/>
        <v>0</v>
      </c>
      <c r="AB25" s="14">
        <f t="shared" si="10"/>
        <v>0</v>
      </c>
      <c r="AC25" s="14">
        <f t="shared" si="10"/>
        <v>0</v>
      </c>
      <c r="AD25" s="14">
        <f t="shared" si="10"/>
        <v>0</v>
      </c>
      <c r="AE25" s="14">
        <f t="shared" si="10"/>
        <v>0</v>
      </c>
    </row>
    <row r="26" spans="1:32" ht="18.75" customHeight="1" x14ac:dyDescent="0.3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3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2" x14ac:dyDescent="0.3">
      <c r="S27" s="1">
        <f>SUM(S10:S18)</f>
        <v>241436.5</v>
      </c>
    </row>
    <row r="28" spans="1:32" x14ac:dyDescent="0.3"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2" ht="112.5" x14ac:dyDescent="0.3">
      <c r="C29" s="211" t="s">
        <v>1254</v>
      </c>
      <c r="D29" s="211" t="s">
        <v>1255</v>
      </c>
      <c r="E29" s="211" t="s">
        <v>1256</v>
      </c>
      <c r="F29" s="211" t="s">
        <v>1257</v>
      </c>
      <c r="G29" s="17"/>
      <c r="H29" s="17"/>
      <c r="I29" s="17"/>
      <c r="J29" s="17"/>
      <c r="K29" s="17"/>
      <c r="L29" s="17"/>
      <c r="M29" s="17"/>
      <c r="N29" s="17"/>
      <c r="O29" s="17"/>
      <c r="P29" s="17" t="s">
        <v>1389</v>
      </c>
      <c r="Q29" s="17" t="s">
        <v>1390</v>
      </c>
      <c r="R29" s="17"/>
      <c r="S29" s="17" t="s">
        <v>1391</v>
      </c>
      <c r="T29" s="17"/>
      <c r="U29" s="17"/>
      <c r="V29" s="17" t="s">
        <v>1392</v>
      </c>
      <c r="W29" s="17" t="s">
        <v>1393</v>
      </c>
      <c r="X29" s="17"/>
      <c r="Y29" s="17" t="s">
        <v>1394</v>
      </c>
      <c r="Z29" s="17"/>
      <c r="AA29" s="17"/>
      <c r="AB29" s="17" t="s">
        <v>1395</v>
      </c>
      <c r="AC29" s="17" t="s">
        <v>1396</v>
      </c>
      <c r="AD29" s="17"/>
      <c r="AE29" s="17" t="s">
        <v>1397</v>
      </c>
    </row>
    <row r="30" spans="1:32" x14ac:dyDescent="0.3">
      <c r="C30" s="123">
        <v>230</v>
      </c>
      <c r="D30" s="123" t="s">
        <v>234</v>
      </c>
      <c r="E30" s="17" t="s">
        <v>1398</v>
      </c>
      <c r="F30" s="123">
        <v>611</v>
      </c>
      <c r="G30" s="17"/>
      <c r="H30" s="17"/>
      <c r="I30" s="17"/>
      <c r="J30" s="17"/>
      <c r="K30" s="17"/>
      <c r="L30" s="17"/>
      <c r="M30" s="17"/>
      <c r="N30" s="17"/>
      <c r="O30" s="17"/>
      <c r="P30" s="17">
        <f>P10+P11+P12+P13+P14+P15+P16+P17+P18</f>
        <v>241436.5</v>
      </c>
      <c r="Q30" s="17">
        <f>Q22</f>
        <v>6629.4</v>
      </c>
      <c r="R30" s="17"/>
      <c r="S30" s="17">
        <f>P30+Q30</f>
        <v>248065.9</v>
      </c>
      <c r="T30" s="17"/>
      <c r="U30" s="17"/>
      <c r="V30" s="17">
        <f>V10+V11+V12+V13+V14+V15+V16+V17+V18</f>
        <v>243764.3</v>
      </c>
      <c r="W30" s="17">
        <f>W22</f>
        <v>6441.9</v>
      </c>
      <c r="X30" s="17"/>
      <c r="Y30" s="17">
        <f>V30+W30</f>
        <v>250206.19999999998</v>
      </c>
      <c r="Z30" s="17"/>
      <c r="AA30" s="17"/>
      <c r="AB30" s="17">
        <f>AB10+AB11+AB12+AB13+AB14+AB15+AB16+AB17+AB18</f>
        <v>243764.3</v>
      </c>
      <c r="AC30" s="17">
        <f>AC22</f>
        <v>6243.5</v>
      </c>
      <c r="AD30" s="17"/>
      <c r="AE30" s="17">
        <f>AB30+AC30</f>
        <v>250007.8</v>
      </c>
    </row>
    <row r="31" spans="1:32" x14ac:dyDescent="0.3">
      <c r="C31" s="123">
        <v>230</v>
      </c>
      <c r="D31" s="124" t="s">
        <v>1400</v>
      </c>
      <c r="E31" s="17" t="s">
        <v>1398</v>
      </c>
      <c r="F31" s="123">
        <v>611</v>
      </c>
      <c r="G31" s="17"/>
      <c r="H31" s="17"/>
      <c r="I31" s="17"/>
      <c r="J31" s="17"/>
      <c r="K31" s="17"/>
      <c r="L31" s="17"/>
      <c r="M31" s="17"/>
      <c r="N31" s="17"/>
      <c r="O31" s="17"/>
      <c r="P31" s="17">
        <f>P19</f>
        <v>7409</v>
      </c>
      <c r="Q31" s="17"/>
      <c r="R31" s="17"/>
      <c r="S31" s="17">
        <f>P31+Q31</f>
        <v>7409</v>
      </c>
      <c r="T31" s="17"/>
      <c r="U31" s="17"/>
      <c r="V31" s="17">
        <f>V19</f>
        <v>7541.9</v>
      </c>
      <c r="W31" s="17"/>
      <c r="X31" s="17"/>
      <c r="Y31" s="17">
        <f>V31+W31</f>
        <v>7541.9</v>
      </c>
      <c r="Z31" s="17"/>
      <c r="AA31" s="17"/>
      <c r="AB31" s="17">
        <f>AB19</f>
        <v>7541.9</v>
      </c>
      <c r="AC31" s="17"/>
      <c r="AD31" s="17"/>
      <c r="AE31" s="17">
        <f>AB31+AC31</f>
        <v>7541.9</v>
      </c>
    </row>
    <row r="32" spans="1:32" x14ac:dyDescent="0.3">
      <c r="C32" s="123">
        <v>230</v>
      </c>
      <c r="D32" s="123" t="s">
        <v>234</v>
      </c>
      <c r="E32" s="212" t="s">
        <v>1399</v>
      </c>
      <c r="F32" s="123">
        <v>611</v>
      </c>
      <c r="G32" s="17"/>
      <c r="H32" s="17"/>
      <c r="I32" s="17"/>
      <c r="J32" s="17"/>
      <c r="K32" s="17"/>
      <c r="L32" s="17"/>
      <c r="M32" s="17"/>
      <c r="N32" s="17"/>
      <c r="O32" s="17"/>
      <c r="P32" s="17">
        <f>P20</f>
        <v>13137</v>
      </c>
      <c r="Q32" s="17">
        <f t="shared" ref="Q32" si="11">Q16+Q18+Q20</f>
        <v>0</v>
      </c>
      <c r="R32" s="17"/>
      <c r="S32" s="17">
        <f>P32+Q32</f>
        <v>13137</v>
      </c>
      <c r="T32" s="17"/>
      <c r="U32" s="17"/>
      <c r="V32" s="17">
        <f>V20</f>
        <v>13137</v>
      </c>
      <c r="W32" s="17">
        <f t="shared" ref="W32" si="12">W16+W18+W20</f>
        <v>0</v>
      </c>
      <c r="X32" s="17"/>
      <c r="Y32" s="17">
        <f>V32+W32</f>
        <v>13137</v>
      </c>
      <c r="Z32" s="17"/>
      <c r="AA32" s="17"/>
      <c r="AB32" s="17">
        <f>AB20</f>
        <v>13137</v>
      </c>
      <c r="AC32" s="17">
        <f t="shared" ref="AC32" si="13">AC16+AC18+AC20</f>
        <v>0</v>
      </c>
      <c r="AD32" s="17"/>
      <c r="AE32" s="17">
        <f>AB32+AC32</f>
        <v>13137</v>
      </c>
    </row>
    <row r="33" spans="3:31" x14ac:dyDescent="0.3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>
        <f>P32+P30+P31</f>
        <v>261982.5</v>
      </c>
      <c r="Q33" s="17">
        <f>Q32+Q30+Q31</f>
        <v>6629.4</v>
      </c>
      <c r="R33" s="17"/>
      <c r="S33" s="17">
        <f>S32+S30+S31</f>
        <v>268611.90000000002</v>
      </c>
      <c r="T33" s="17"/>
      <c r="U33" s="17"/>
      <c r="V33" s="17">
        <f>V32+V30+V31</f>
        <v>264443.2</v>
      </c>
      <c r="W33" s="17">
        <f>W32+W30+W31</f>
        <v>6441.9</v>
      </c>
      <c r="X33" s="17"/>
      <c r="Y33" s="17">
        <f>Y32+Y30+Y31</f>
        <v>270885.09999999998</v>
      </c>
      <c r="Z33" s="17"/>
      <c r="AA33" s="17"/>
      <c r="AB33" s="17">
        <f>AB32+AB30+AB31</f>
        <v>264443.2</v>
      </c>
      <c r="AC33" s="17">
        <f>AC32+AC30+AC31</f>
        <v>6243.5</v>
      </c>
      <c r="AD33" s="17">
        <f t="shared" ref="AD33" si="14">AD32+AD30</f>
        <v>0</v>
      </c>
      <c r="AE33" s="17">
        <f>AE32+AE30+AE31</f>
        <v>270686.7</v>
      </c>
    </row>
    <row r="34" spans="3:31" x14ac:dyDescent="0.3">
      <c r="E34" s="213"/>
      <c r="P34" s="1" t="b">
        <f>P33=P22</f>
        <v>1</v>
      </c>
      <c r="Q34" s="1" t="b">
        <f>Q33=Q22</f>
        <v>1</v>
      </c>
      <c r="S34" s="1" t="b">
        <f>S33=S22</f>
        <v>1</v>
      </c>
      <c r="V34" s="1" t="b">
        <f>V33=V22</f>
        <v>1</v>
      </c>
      <c r="W34" s="1" t="b">
        <f>W33=W22</f>
        <v>1</v>
      </c>
      <c r="Y34" s="1" t="b">
        <f>Y33=Y22</f>
        <v>1</v>
      </c>
      <c r="AB34" s="1" t="b">
        <f>AB33=AB22</f>
        <v>1</v>
      </c>
      <c r="AC34" s="1" t="b">
        <f>AC33=AC22</f>
        <v>1</v>
      </c>
      <c r="AE34" s="1" t="b">
        <f>AE33=AE22</f>
        <v>1</v>
      </c>
    </row>
    <row r="36" spans="3:31" x14ac:dyDescent="0.3">
      <c r="L36" s="90"/>
      <c r="M36" s="380" t="s">
        <v>70</v>
      </c>
      <c r="N36" s="380"/>
      <c r="O36" s="380"/>
      <c r="P36" s="380" t="s">
        <v>71</v>
      </c>
      <c r="Q36" s="380"/>
      <c r="R36" s="380"/>
      <c r="S36" s="380"/>
      <c r="T36" s="380"/>
      <c r="U36" s="380"/>
    </row>
    <row r="37" spans="3:31" x14ac:dyDescent="0.3">
      <c r="L37" s="91"/>
      <c r="M37" s="89">
        <v>1</v>
      </c>
      <c r="N37" s="89">
        <v>2</v>
      </c>
      <c r="O37" s="89">
        <v>3</v>
      </c>
      <c r="P37" s="89">
        <v>1</v>
      </c>
      <c r="Q37" s="89">
        <v>2</v>
      </c>
      <c r="R37" s="89">
        <v>3</v>
      </c>
      <c r="S37" s="89">
        <v>4</v>
      </c>
      <c r="T37" s="89">
        <v>5</v>
      </c>
      <c r="U37" s="89">
        <v>6</v>
      </c>
    </row>
    <row r="38" spans="3:31" x14ac:dyDescent="0.3">
      <c r="L38" s="92"/>
      <c r="M38" s="359">
        <v>2023</v>
      </c>
      <c r="N38" s="359"/>
      <c r="O38" s="359"/>
      <c r="P38" s="359"/>
      <c r="Q38" s="359"/>
      <c r="R38" s="359"/>
      <c r="S38" s="359"/>
      <c r="T38" s="359"/>
      <c r="U38" s="359"/>
    </row>
    <row r="39" spans="3:31" x14ac:dyDescent="0.3">
      <c r="L39" s="17" t="s">
        <v>72</v>
      </c>
      <c r="M39" s="190">
        <v>235.49</v>
      </c>
      <c r="N39" s="190">
        <v>241.29000000000002</v>
      </c>
      <c r="O39" s="190">
        <v>239.03</v>
      </c>
      <c r="P39" s="190">
        <v>253.09000000000003</v>
      </c>
      <c r="Q39" s="190">
        <v>219.53000000000003</v>
      </c>
      <c r="R39" s="190">
        <v>217.84000000000003</v>
      </c>
      <c r="S39" s="190">
        <v>308.17</v>
      </c>
      <c r="T39" s="190">
        <v>260.8</v>
      </c>
      <c r="U39" s="190">
        <v>308.29000000000002</v>
      </c>
    </row>
    <row r="40" spans="3:31" x14ac:dyDescent="0.3">
      <c r="L40" s="17" t="s">
        <v>73</v>
      </c>
      <c r="M40" s="190">
        <v>425.08000000000004</v>
      </c>
      <c r="N40" s="190">
        <v>430.88</v>
      </c>
      <c r="O40" s="190">
        <v>428.62</v>
      </c>
      <c r="P40" s="190">
        <v>458.97</v>
      </c>
      <c r="Q40" s="190">
        <v>387.22</v>
      </c>
      <c r="R40" s="190">
        <v>385.53000000000003</v>
      </c>
      <c r="S40" s="190">
        <v>564.66</v>
      </c>
      <c r="T40" s="190">
        <v>466.67999999999995</v>
      </c>
      <c r="U40" s="190">
        <v>564.78</v>
      </c>
    </row>
    <row r="41" spans="3:31" x14ac:dyDescent="0.3">
      <c r="L41" s="17" t="s">
        <v>146</v>
      </c>
      <c r="M41" s="190"/>
      <c r="N41" s="190"/>
      <c r="O41" s="190"/>
      <c r="P41" s="190">
        <v>23.830000000000002</v>
      </c>
      <c r="Q41" s="190">
        <v>20.490000000000002</v>
      </c>
      <c r="R41" s="190">
        <v>20.64</v>
      </c>
      <c r="S41" s="190">
        <v>29.189999999999998</v>
      </c>
      <c r="T41" s="190">
        <v>24.85</v>
      </c>
      <c r="U41" s="190">
        <v>29.389999999999993</v>
      </c>
    </row>
    <row r="42" spans="3:31" x14ac:dyDescent="0.3">
      <c r="L42" s="92"/>
      <c r="M42" s="359">
        <v>2024</v>
      </c>
      <c r="N42" s="359"/>
      <c r="O42" s="359"/>
      <c r="P42" s="359"/>
      <c r="Q42" s="359"/>
      <c r="R42" s="359"/>
      <c r="S42" s="359"/>
      <c r="T42" s="359"/>
      <c r="U42" s="359"/>
    </row>
    <row r="43" spans="3:31" x14ac:dyDescent="0.3">
      <c r="L43" s="17" t="s">
        <v>72</v>
      </c>
      <c r="M43" s="17">
        <v>237.57999999999998</v>
      </c>
      <c r="N43" s="17">
        <v>243.38</v>
      </c>
      <c r="O43" s="17">
        <v>241.12</v>
      </c>
      <c r="P43" s="17">
        <v>255.36</v>
      </c>
      <c r="Q43" s="17">
        <v>221.38000000000002</v>
      </c>
      <c r="R43" s="17">
        <v>219.69000000000003</v>
      </c>
      <c r="S43" s="17">
        <v>311</v>
      </c>
      <c r="T43" s="17">
        <v>263.07</v>
      </c>
      <c r="U43" s="17">
        <v>311.12</v>
      </c>
      <c r="V43" s="360"/>
    </row>
    <row r="44" spans="3:31" x14ac:dyDescent="0.3">
      <c r="L44" s="17" t="s">
        <v>73</v>
      </c>
      <c r="M44" s="17">
        <v>429.26</v>
      </c>
      <c r="N44" s="17">
        <v>435.05999999999995</v>
      </c>
      <c r="O44" s="17">
        <v>432.79999999999995</v>
      </c>
      <c r="P44" s="17">
        <v>463.51</v>
      </c>
      <c r="Q44" s="17">
        <v>390.92</v>
      </c>
      <c r="R44" s="17">
        <v>389.23</v>
      </c>
      <c r="S44" s="17">
        <v>570.31999999999994</v>
      </c>
      <c r="T44" s="17">
        <v>471.22</v>
      </c>
      <c r="U44" s="17">
        <v>570.43999999999994</v>
      </c>
      <c r="V44" s="360"/>
    </row>
    <row r="45" spans="3:31" x14ac:dyDescent="0.3">
      <c r="L45" s="17" t="s">
        <v>146</v>
      </c>
      <c r="M45" s="17"/>
      <c r="N45" s="17"/>
      <c r="O45" s="17"/>
      <c r="P45" s="17">
        <v>24.060000000000002</v>
      </c>
      <c r="Q45" s="17">
        <v>20.68</v>
      </c>
      <c r="R45" s="17">
        <v>20.830000000000002</v>
      </c>
      <c r="S45" s="17">
        <v>29.479999999999997</v>
      </c>
      <c r="T45" s="17">
        <v>25.08</v>
      </c>
      <c r="U45" s="17">
        <v>29.679999999999993</v>
      </c>
    </row>
    <row r="46" spans="3:31" x14ac:dyDescent="0.3">
      <c r="L46" s="92"/>
      <c r="M46" s="359">
        <v>2025</v>
      </c>
      <c r="N46" s="359"/>
      <c r="O46" s="359"/>
      <c r="P46" s="359"/>
      <c r="Q46" s="359"/>
      <c r="R46" s="359"/>
      <c r="S46" s="359"/>
      <c r="T46" s="359"/>
      <c r="U46" s="359"/>
    </row>
    <row r="47" spans="3:31" x14ac:dyDescent="0.3">
      <c r="L47" s="17" t="s">
        <v>72</v>
      </c>
      <c r="M47" s="17">
        <v>237.57999999999998</v>
      </c>
      <c r="N47" s="17">
        <v>243.38</v>
      </c>
      <c r="O47" s="17">
        <v>241.12</v>
      </c>
      <c r="P47" s="17">
        <v>255.36</v>
      </c>
      <c r="Q47" s="17">
        <v>221.38000000000002</v>
      </c>
      <c r="R47" s="17">
        <v>219.69000000000003</v>
      </c>
      <c r="S47" s="17">
        <v>311</v>
      </c>
      <c r="T47" s="17">
        <v>263.07</v>
      </c>
      <c r="U47" s="17">
        <v>311.12</v>
      </c>
    </row>
    <row r="48" spans="3:31" x14ac:dyDescent="0.3">
      <c r="L48" s="17" t="s">
        <v>73</v>
      </c>
      <c r="M48" s="17">
        <v>429.26</v>
      </c>
      <c r="N48" s="17">
        <v>435.05999999999995</v>
      </c>
      <c r="O48" s="17">
        <v>432.79999999999995</v>
      </c>
      <c r="P48" s="17">
        <v>463.51</v>
      </c>
      <c r="Q48" s="17">
        <v>390.92</v>
      </c>
      <c r="R48" s="17">
        <v>389.23</v>
      </c>
      <c r="S48" s="17">
        <v>570.31999999999994</v>
      </c>
      <c r="T48" s="17">
        <v>471.22</v>
      </c>
      <c r="U48" s="17">
        <v>570.43999999999994</v>
      </c>
    </row>
    <row r="49" spans="2:21" x14ac:dyDescent="0.3">
      <c r="L49" s="17" t="s">
        <v>146</v>
      </c>
      <c r="M49" s="17"/>
      <c r="N49" s="17"/>
      <c r="O49" s="17"/>
      <c r="P49" s="17">
        <v>24.060000000000002</v>
      </c>
      <c r="Q49" s="17">
        <v>20.68</v>
      </c>
      <c r="R49" s="17">
        <v>20.830000000000002</v>
      </c>
      <c r="S49" s="17">
        <v>29.479999999999997</v>
      </c>
      <c r="T49" s="17">
        <v>25.08</v>
      </c>
      <c r="U49" s="17">
        <v>29.679999999999993</v>
      </c>
    </row>
    <row r="50" spans="2:21" x14ac:dyDescent="0.3">
      <c r="L50" s="110"/>
      <c r="M50" s="110"/>
      <c r="N50" s="110"/>
      <c r="O50" s="110"/>
      <c r="P50" s="110"/>
      <c r="Q50" s="110"/>
      <c r="R50" s="110"/>
      <c r="S50" s="110"/>
      <c r="T50" s="110"/>
      <c r="U50" s="110"/>
    </row>
    <row r="53" spans="2:21" ht="23.25" x14ac:dyDescent="0.35">
      <c r="B53" s="103"/>
      <c r="C53" s="117"/>
      <c r="D53" s="117"/>
      <c r="E53" s="117"/>
      <c r="F53" s="117"/>
      <c r="G53" s="117"/>
      <c r="H53" s="117"/>
      <c r="I53" s="103"/>
      <c r="J53" s="103"/>
      <c r="K53" s="103"/>
      <c r="L53" s="379">
        <v>2024</v>
      </c>
      <c r="M53" s="379"/>
      <c r="N53" s="379">
        <v>2025</v>
      </c>
      <c r="O53" s="379"/>
      <c r="P53" s="379">
        <v>2026</v>
      </c>
      <c r="Q53" s="379"/>
    </row>
    <row r="54" spans="2:21" ht="162.75" x14ac:dyDescent="0.35">
      <c r="B54" s="104" t="s">
        <v>7</v>
      </c>
      <c r="C54" s="118"/>
      <c r="D54" s="118"/>
      <c r="E54" s="118"/>
      <c r="F54" s="118"/>
      <c r="G54" s="118"/>
      <c r="H54" s="118"/>
      <c r="I54" s="103"/>
      <c r="J54" s="103"/>
      <c r="K54" s="103"/>
      <c r="L54" s="103">
        <f>O10+O11+O12+O13+O14+O15+O16+O17+O18</f>
        <v>1112</v>
      </c>
      <c r="M54" s="103">
        <f>P10+P11+P12+P13+P14+P15+P16+P17+P18</f>
        <v>241436.5</v>
      </c>
      <c r="N54" s="103">
        <f>U10+U11+U12+U13+U14+U15+U16+U17+U18</f>
        <v>1113</v>
      </c>
      <c r="O54" s="103">
        <f>V10+V11+V12+V13+V14+V15+V16+V17+V18</f>
        <v>243764.3</v>
      </c>
      <c r="P54" s="103">
        <f>AA10+AA11+AA12+AA13+AA14+AA15+AA16+AA17+AA18</f>
        <v>1113</v>
      </c>
      <c r="Q54" s="103">
        <f>AB10+AB11+AB12+AB13+AB14+AB15+AB16+AB17+AB18</f>
        <v>243764.3</v>
      </c>
    </row>
    <row r="55" spans="2:21" ht="116.25" x14ac:dyDescent="0.35">
      <c r="B55" s="104" t="s">
        <v>67</v>
      </c>
      <c r="C55" s="118"/>
      <c r="D55" s="118"/>
      <c r="E55" s="118"/>
      <c r="F55" s="118"/>
      <c r="G55" s="118"/>
      <c r="H55" s="118"/>
      <c r="I55" s="103"/>
      <c r="J55" s="103"/>
      <c r="K55" s="103"/>
      <c r="L55" s="103">
        <f>O19</f>
        <v>1</v>
      </c>
      <c r="M55" s="103">
        <f>P19</f>
        <v>7409</v>
      </c>
      <c r="N55" s="103">
        <f>U19</f>
        <v>1</v>
      </c>
      <c r="O55" s="103">
        <f>V19</f>
        <v>7541.9</v>
      </c>
      <c r="P55" s="103">
        <f>AA19</f>
        <v>1</v>
      </c>
      <c r="Q55" s="103">
        <f>AB19</f>
        <v>7541.9</v>
      </c>
    </row>
    <row r="56" spans="2:21" ht="23.25" x14ac:dyDescent="0.35">
      <c r="B56" s="105" t="s">
        <v>4</v>
      </c>
      <c r="C56" s="119"/>
      <c r="D56" s="119"/>
      <c r="E56" s="119"/>
      <c r="F56" s="119"/>
      <c r="G56" s="119"/>
      <c r="H56" s="119"/>
      <c r="I56" s="103"/>
      <c r="J56" s="103"/>
      <c r="K56" s="103"/>
      <c r="L56" s="103">
        <f>O20</f>
        <v>146</v>
      </c>
      <c r="M56" s="103">
        <f>P21+P20</f>
        <v>13137</v>
      </c>
      <c r="N56" s="103">
        <f>U20</f>
        <v>146</v>
      </c>
      <c r="O56" s="103">
        <f>V20</f>
        <v>13137</v>
      </c>
      <c r="P56" s="103">
        <f>AA20</f>
        <v>146</v>
      </c>
      <c r="Q56" s="103">
        <f>AB20</f>
        <v>13137</v>
      </c>
    </row>
    <row r="57" spans="2:21" ht="23.25" x14ac:dyDescent="0.35">
      <c r="B57" s="103" t="s">
        <v>1095</v>
      </c>
      <c r="C57" s="117"/>
      <c r="D57" s="117"/>
      <c r="E57" s="117"/>
      <c r="F57" s="117"/>
      <c r="G57" s="117"/>
      <c r="H57" s="117"/>
      <c r="I57" s="103"/>
      <c r="J57" s="103"/>
      <c r="K57" s="103"/>
      <c r="L57" s="103"/>
      <c r="M57" s="103">
        <f>Q22</f>
        <v>6629.4</v>
      </c>
      <c r="N57" s="103"/>
      <c r="O57" s="103">
        <f>W22</f>
        <v>6441.9</v>
      </c>
      <c r="P57" s="103"/>
      <c r="Q57" s="103">
        <f>AC22</f>
        <v>6243.5</v>
      </c>
    </row>
    <row r="58" spans="2:21" ht="23.25" x14ac:dyDescent="0.35">
      <c r="B58" s="103" t="s">
        <v>1096</v>
      </c>
      <c r="C58" s="117"/>
      <c r="D58" s="117"/>
      <c r="E58" s="117"/>
      <c r="F58" s="117"/>
      <c r="G58" s="117"/>
      <c r="H58" s="117"/>
      <c r="I58" s="103"/>
      <c r="J58" s="103"/>
      <c r="K58" s="103"/>
      <c r="L58" s="103"/>
      <c r="M58" s="103">
        <f>SUM(M54:M57)</f>
        <v>268611.90000000002</v>
      </c>
      <c r="N58" s="103"/>
      <c r="O58" s="103">
        <f>SUM(O54:O57)</f>
        <v>270885.09999999998</v>
      </c>
      <c r="P58" s="103"/>
      <c r="Q58" s="103">
        <f>SUM(Q54:Q57)</f>
        <v>270686.69999999995</v>
      </c>
    </row>
    <row r="59" spans="2:21" ht="23.25" x14ac:dyDescent="0.35"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 t="b">
        <f>M58=S22</f>
        <v>1</v>
      </c>
      <c r="N59" s="106"/>
      <c r="O59" s="106" t="b">
        <f>O58=Y22</f>
        <v>1</v>
      </c>
      <c r="P59" s="106"/>
      <c r="Q59" s="106" t="b">
        <f>Q58=AE22</f>
        <v>1</v>
      </c>
    </row>
  </sheetData>
  <autoFilter ref="B9:AL22">
    <filterColumn colId="10" showButton="0"/>
  </autoFilter>
  <mergeCells count="41">
    <mergeCell ref="A7:A8"/>
    <mergeCell ref="B7:B8"/>
    <mergeCell ref="C7:F7"/>
    <mergeCell ref="G7:H7"/>
    <mergeCell ref="I7:K7"/>
    <mergeCell ref="M46:U46"/>
    <mergeCell ref="AC10:AC21"/>
    <mergeCell ref="L53:M53"/>
    <mergeCell ref="N53:O53"/>
    <mergeCell ref="P53:Q53"/>
    <mergeCell ref="M38:U38"/>
    <mergeCell ref="M36:O36"/>
    <mergeCell ref="P36:U36"/>
    <mergeCell ref="L20:L21"/>
    <mergeCell ref="Z1:AE1"/>
    <mergeCell ref="M42:U42"/>
    <mergeCell ref="V43:V44"/>
    <mergeCell ref="B22:M22"/>
    <mergeCell ref="B2:AE2"/>
    <mergeCell ref="B3:AE3"/>
    <mergeCell ref="B4:AE4"/>
    <mergeCell ref="B5:AE5"/>
    <mergeCell ref="L7:M8"/>
    <mergeCell ref="N7:S7"/>
    <mergeCell ref="T7:Y7"/>
    <mergeCell ref="Z7:AE7"/>
    <mergeCell ref="W10:W21"/>
    <mergeCell ref="L9:M9"/>
    <mergeCell ref="Q10:Q21"/>
    <mergeCell ref="M20:M21"/>
    <mergeCell ref="K20:K21"/>
    <mergeCell ref="J20:J21"/>
    <mergeCell ref="I20:I21"/>
    <mergeCell ref="H20:H21"/>
    <mergeCell ref="G20:G21"/>
    <mergeCell ref="A20:A21"/>
    <mergeCell ref="F20:F21"/>
    <mergeCell ref="E20:E21"/>
    <mergeCell ref="D20:D21"/>
    <mergeCell ref="C20:C21"/>
    <mergeCell ref="B20:B21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2" zoomScale="85" zoomScaleNormal="85" workbookViewId="0">
      <selection activeCell="L17" sqref="L17"/>
    </sheetView>
  </sheetViews>
  <sheetFormatPr defaultRowHeight="12.75" x14ac:dyDescent="0.2"/>
  <cols>
    <col min="1" max="1" width="33.85546875" style="130" customWidth="1"/>
    <col min="2" max="2" width="39.7109375" style="130" customWidth="1"/>
    <col min="3" max="9" width="15.7109375" style="130" customWidth="1"/>
    <col min="10" max="10" width="34.42578125" style="130" customWidth="1"/>
    <col min="11" max="256" width="9.140625" style="130"/>
    <col min="257" max="257" width="33.85546875" style="130" customWidth="1"/>
    <col min="258" max="258" width="39.7109375" style="130" customWidth="1"/>
    <col min="259" max="265" width="15.7109375" style="130" customWidth="1"/>
    <col min="266" max="266" width="34.42578125" style="130" customWidth="1"/>
    <col min="267" max="512" width="9.140625" style="130"/>
    <col min="513" max="513" width="33.85546875" style="130" customWidth="1"/>
    <col min="514" max="514" width="39.7109375" style="130" customWidth="1"/>
    <col min="515" max="521" width="15.7109375" style="130" customWidth="1"/>
    <col min="522" max="522" width="34.42578125" style="130" customWidth="1"/>
    <col min="523" max="768" width="9.140625" style="130"/>
    <col min="769" max="769" width="33.85546875" style="130" customWidth="1"/>
    <col min="770" max="770" width="39.7109375" style="130" customWidth="1"/>
    <col min="771" max="777" width="15.7109375" style="130" customWidth="1"/>
    <col min="778" max="778" width="34.42578125" style="130" customWidth="1"/>
    <col min="779" max="1024" width="9.140625" style="130"/>
    <col min="1025" max="1025" width="33.85546875" style="130" customWidth="1"/>
    <col min="1026" max="1026" width="39.7109375" style="130" customWidth="1"/>
    <col min="1027" max="1033" width="15.7109375" style="130" customWidth="1"/>
    <col min="1034" max="1034" width="34.42578125" style="130" customWidth="1"/>
    <col min="1035" max="1280" width="9.140625" style="130"/>
    <col min="1281" max="1281" width="33.85546875" style="130" customWidth="1"/>
    <col min="1282" max="1282" width="39.7109375" style="130" customWidth="1"/>
    <col min="1283" max="1289" width="15.7109375" style="130" customWidth="1"/>
    <col min="1290" max="1290" width="34.42578125" style="130" customWidth="1"/>
    <col min="1291" max="1536" width="9.140625" style="130"/>
    <col min="1537" max="1537" width="33.85546875" style="130" customWidth="1"/>
    <col min="1538" max="1538" width="39.7109375" style="130" customWidth="1"/>
    <col min="1539" max="1545" width="15.7109375" style="130" customWidth="1"/>
    <col min="1546" max="1546" width="34.42578125" style="130" customWidth="1"/>
    <col min="1547" max="1792" width="9.140625" style="130"/>
    <col min="1793" max="1793" width="33.85546875" style="130" customWidth="1"/>
    <col min="1794" max="1794" width="39.7109375" style="130" customWidth="1"/>
    <col min="1795" max="1801" width="15.7109375" style="130" customWidth="1"/>
    <col min="1802" max="1802" width="34.42578125" style="130" customWidth="1"/>
    <col min="1803" max="2048" width="9.140625" style="130"/>
    <col min="2049" max="2049" width="33.85546875" style="130" customWidth="1"/>
    <col min="2050" max="2050" width="39.7109375" style="130" customWidth="1"/>
    <col min="2051" max="2057" width="15.7109375" style="130" customWidth="1"/>
    <col min="2058" max="2058" width="34.42578125" style="130" customWidth="1"/>
    <col min="2059" max="2304" width="9.140625" style="130"/>
    <col min="2305" max="2305" width="33.85546875" style="130" customWidth="1"/>
    <col min="2306" max="2306" width="39.7109375" style="130" customWidth="1"/>
    <col min="2307" max="2313" width="15.7109375" style="130" customWidth="1"/>
    <col min="2314" max="2314" width="34.42578125" style="130" customWidth="1"/>
    <col min="2315" max="2560" width="9.140625" style="130"/>
    <col min="2561" max="2561" width="33.85546875" style="130" customWidth="1"/>
    <col min="2562" max="2562" width="39.7109375" style="130" customWidth="1"/>
    <col min="2563" max="2569" width="15.7109375" style="130" customWidth="1"/>
    <col min="2570" max="2570" width="34.42578125" style="130" customWidth="1"/>
    <col min="2571" max="2816" width="9.140625" style="130"/>
    <col min="2817" max="2817" width="33.85546875" style="130" customWidth="1"/>
    <col min="2818" max="2818" width="39.7109375" style="130" customWidth="1"/>
    <col min="2819" max="2825" width="15.7109375" style="130" customWidth="1"/>
    <col min="2826" max="2826" width="34.42578125" style="130" customWidth="1"/>
    <col min="2827" max="3072" width="9.140625" style="130"/>
    <col min="3073" max="3073" width="33.85546875" style="130" customWidth="1"/>
    <col min="3074" max="3074" width="39.7109375" style="130" customWidth="1"/>
    <col min="3075" max="3081" width="15.7109375" style="130" customWidth="1"/>
    <col min="3082" max="3082" width="34.42578125" style="130" customWidth="1"/>
    <col min="3083" max="3328" width="9.140625" style="130"/>
    <col min="3329" max="3329" width="33.85546875" style="130" customWidth="1"/>
    <col min="3330" max="3330" width="39.7109375" style="130" customWidth="1"/>
    <col min="3331" max="3337" width="15.7109375" style="130" customWidth="1"/>
    <col min="3338" max="3338" width="34.42578125" style="130" customWidth="1"/>
    <col min="3339" max="3584" width="9.140625" style="130"/>
    <col min="3585" max="3585" width="33.85546875" style="130" customWidth="1"/>
    <col min="3586" max="3586" width="39.7109375" style="130" customWidth="1"/>
    <col min="3587" max="3593" width="15.7109375" style="130" customWidth="1"/>
    <col min="3594" max="3594" width="34.42578125" style="130" customWidth="1"/>
    <col min="3595" max="3840" width="9.140625" style="130"/>
    <col min="3841" max="3841" width="33.85546875" style="130" customWidth="1"/>
    <col min="3842" max="3842" width="39.7109375" style="130" customWidth="1"/>
    <col min="3843" max="3849" width="15.7109375" style="130" customWidth="1"/>
    <col min="3850" max="3850" width="34.42578125" style="130" customWidth="1"/>
    <col min="3851" max="4096" width="9.140625" style="130"/>
    <col min="4097" max="4097" width="33.85546875" style="130" customWidth="1"/>
    <col min="4098" max="4098" width="39.7109375" style="130" customWidth="1"/>
    <col min="4099" max="4105" width="15.7109375" style="130" customWidth="1"/>
    <col min="4106" max="4106" width="34.42578125" style="130" customWidth="1"/>
    <col min="4107" max="4352" width="9.140625" style="130"/>
    <col min="4353" max="4353" width="33.85546875" style="130" customWidth="1"/>
    <col min="4354" max="4354" width="39.7109375" style="130" customWidth="1"/>
    <col min="4355" max="4361" width="15.7109375" style="130" customWidth="1"/>
    <col min="4362" max="4362" width="34.42578125" style="130" customWidth="1"/>
    <col min="4363" max="4608" width="9.140625" style="130"/>
    <col min="4609" max="4609" width="33.85546875" style="130" customWidth="1"/>
    <col min="4610" max="4610" width="39.7109375" style="130" customWidth="1"/>
    <col min="4611" max="4617" width="15.7109375" style="130" customWidth="1"/>
    <col min="4618" max="4618" width="34.42578125" style="130" customWidth="1"/>
    <col min="4619" max="4864" width="9.140625" style="130"/>
    <col min="4865" max="4865" width="33.85546875" style="130" customWidth="1"/>
    <col min="4866" max="4866" width="39.7109375" style="130" customWidth="1"/>
    <col min="4867" max="4873" width="15.7109375" style="130" customWidth="1"/>
    <col min="4874" max="4874" width="34.42578125" style="130" customWidth="1"/>
    <col min="4875" max="5120" width="9.140625" style="130"/>
    <col min="5121" max="5121" width="33.85546875" style="130" customWidth="1"/>
    <col min="5122" max="5122" width="39.7109375" style="130" customWidth="1"/>
    <col min="5123" max="5129" width="15.7109375" style="130" customWidth="1"/>
    <col min="5130" max="5130" width="34.42578125" style="130" customWidth="1"/>
    <col min="5131" max="5376" width="9.140625" style="130"/>
    <col min="5377" max="5377" width="33.85546875" style="130" customWidth="1"/>
    <col min="5378" max="5378" width="39.7109375" style="130" customWidth="1"/>
    <col min="5379" max="5385" width="15.7109375" style="130" customWidth="1"/>
    <col min="5386" max="5386" width="34.42578125" style="130" customWidth="1"/>
    <col min="5387" max="5632" width="9.140625" style="130"/>
    <col min="5633" max="5633" width="33.85546875" style="130" customWidth="1"/>
    <col min="5634" max="5634" width="39.7109375" style="130" customWidth="1"/>
    <col min="5635" max="5641" width="15.7109375" style="130" customWidth="1"/>
    <col min="5642" max="5642" width="34.42578125" style="130" customWidth="1"/>
    <col min="5643" max="5888" width="9.140625" style="130"/>
    <col min="5889" max="5889" width="33.85546875" style="130" customWidth="1"/>
    <col min="5890" max="5890" width="39.7109375" style="130" customWidth="1"/>
    <col min="5891" max="5897" width="15.7109375" style="130" customWidth="1"/>
    <col min="5898" max="5898" width="34.42578125" style="130" customWidth="1"/>
    <col min="5899" max="6144" width="9.140625" style="130"/>
    <col min="6145" max="6145" width="33.85546875" style="130" customWidth="1"/>
    <col min="6146" max="6146" width="39.7109375" style="130" customWidth="1"/>
    <col min="6147" max="6153" width="15.7109375" style="130" customWidth="1"/>
    <col min="6154" max="6154" width="34.42578125" style="130" customWidth="1"/>
    <col min="6155" max="6400" width="9.140625" style="130"/>
    <col min="6401" max="6401" width="33.85546875" style="130" customWidth="1"/>
    <col min="6402" max="6402" width="39.7109375" style="130" customWidth="1"/>
    <col min="6403" max="6409" width="15.7109375" style="130" customWidth="1"/>
    <col min="6410" max="6410" width="34.42578125" style="130" customWidth="1"/>
    <col min="6411" max="6656" width="9.140625" style="130"/>
    <col min="6657" max="6657" width="33.85546875" style="130" customWidth="1"/>
    <col min="6658" max="6658" width="39.7109375" style="130" customWidth="1"/>
    <col min="6659" max="6665" width="15.7109375" style="130" customWidth="1"/>
    <col min="6666" max="6666" width="34.42578125" style="130" customWidth="1"/>
    <col min="6667" max="6912" width="9.140625" style="130"/>
    <col min="6913" max="6913" width="33.85546875" style="130" customWidth="1"/>
    <col min="6914" max="6914" width="39.7109375" style="130" customWidth="1"/>
    <col min="6915" max="6921" width="15.7109375" style="130" customWidth="1"/>
    <col min="6922" max="6922" width="34.42578125" style="130" customWidth="1"/>
    <col min="6923" max="7168" width="9.140625" style="130"/>
    <col min="7169" max="7169" width="33.85546875" style="130" customWidth="1"/>
    <col min="7170" max="7170" width="39.7109375" style="130" customWidth="1"/>
    <col min="7171" max="7177" width="15.7109375" style="130" customWidth="1"/>
    <col min="7178" max="7178" width="34.42578125" style="130" customWidth="1"/>
    <col min="7179" max="7424" width="9.140625" style="130"/>
    <col min="7425" max="7425" width="33.85546875" style="130" customWidth="1"/>
    <col min="7426" max="7426" width="39.7109375" style="130" customWidth="1"/>
    <col min="7427" max="7433" width="15.7109375" style="130" customWidth="1"/>
    <col min="7434" max="7434" width="34.42578125" style="130" customWidth="1"/>
    <col min="7435" max="7680" width="9.140625" style="130"/>
    <col min="7681" max="7681" width="33.85546875" style="130" customWidth="1"/>
    <col min="7682" max="7682" width="39.7109375" style="130" customWidth="1"/>
    <col min="7683" max="7689" width="15.7109375" style="130" customWidth="1"/>
    <col min="7690" max="7690" width="34.42578125" style="130" customWidth="1"/>
    <col min="7691" max="7936" width="9.140625" style="130"/>
    <col min="7937" max="7937" width="33.85546875" style="130" customWidth="1"/>
    <col min="7938" max="7938" width="39.7109375" style="130" customWidth="1"/>
    <col min="7939" max="7945" width="15.7109375" style="130" customWidth="1"/>
    <col min="7946" max="7946" width="34.42578125" style="130" customWidth="1"/>
    <col min="7947" max="8192" width="9.140625" style="130"/>
    <col min="8193" max="8193" width="33.85546875" style="130" customWidth="1"/>
    <col min="8194" max="8194" width="39.7109375" style="130" customWidth="1"/>
    <col min="8195" max="8201" width="15.7109375" style="130" customWidth="1"/>
    <col min="8202" max="8202" width="34.42578125" style="130" customWidth="1"/>
    <col min="8203" max="8448" width="9.140625" style="130"/>
    <col min="8449" max="8449" width="33.85546875" style="130" customWidth="1"/>
    <col min="8450" max="8450" width="39.7109375" style="130" customWidth="1"/>
    <col min="8451" max="8457" width="15.7109375" style="130" customWidth="1"/>
    <col min="8458" max="8458" width="34.42578125" style="130" customWidth="1"/>
    <col min="8459" max="8704" width="9.140625" style="130"/>
    <col min="8705" max="8705" width="33.85546875" style="130" customWidth="1"/>
    <col min="8706" max="8706" width="39.7109375" style="130" customWidth="1"/>
    <col min="8707" max="8713" width="15.7109375" style="130" customWidth="1"/>
    <col min="8714" max="8714" width="34.42578125" style="130" customWidth="1"/>
    <col min="8715" max="8960" width="9.140625" style="130"/>
    <col min="8961" max="8961" width="33.85546875" style="130" customWidth="1"/>
    <col min="8962" max="8962" width="39.7109375" style="130" customWidth="1"/>
    <col min="8963" max="8969" width="15.7109375" style="130" customWidth="1"/>
    <col min="8970" max="8970" width="34.42578125" style="130" customWidth="1"/>
    <col min="8971" max="9216" width="9.140625" style="130"/>
    <col min="9217" max="9217" width="33.85546875" style="130" customWidth="1"/>
    <col min="9218" max="9218" width="39.7109375" style="130" customWidth="1"/>
    <col min="9219" max="9225" width="15.7109375" style="130" customWidth="1"/>
    <col min="9226" max="9226" width="34.42578125" style="130" customWidth="1"/>
    <col min="9227" max="9472" width="9.140625" style="130"/>
    <col min="9473" max="9473" width="33.85546875" style="130" customWidth="1"/>
    <col min="9474" max="9474" width="39.7109375" style="130" customWidth="1"/>
    <col min="9475" max="9481" width="15.7109375" style="130" customWidth="1"/>
    <col min="9482" max="9482" width="34.42578125" style="130" customWidth="1"/>
    <col min="9483" max="9728" width="9.140625" style="130"/>
    <col min="9729" max="9729" width="33.85546875" style="130" customWidth="1"/>
    <col min="9730" max="9730" width="39.7109375" style="130" customWidth="1"/>
    <col min="9731" max="9737" width="15.7109375" style="130" customWidth="1"/>
    <col min="9738" max="9738" width="34.42578125" style="130" customWidth="1"/>
    <col min="9739" max="9984" width="9.140625" style="130"/>
    <col min="9985" max="9985" width="33.85546875" style="130" customWidth="1"/>
    <col min="9986" max="9986" width="39.7109375" style="130" customWidth="1"/>
    <col min="9987" max="9993" width="15.7109375" style="130" customWidth="1"/>
    <col min="9994" max="9994" width="34.42578125" style="130" customWidth="1"/>
    <col min="9995" max="10240" width="9.140625" style="130"/>
    <col min="10241" max="10241" width="33.85546875" style="130" customWidth="1"/>
    <col min="10242" max="10242" width="39.7109375" style="130" customWidth="1"/>
    <col min="10243" max="10249" width="15.7109375" style="130" customWidth="1"/>
    <col min="10250" max="10250" width="34.42578125" style="130" customWidth="1"/>
    <col min="10251" max="10496" width="9.140625" style="130"/>
    <col min="10497" max="10497" width="33.85546875" style="130" customWidth="1"/>
    <col min="10498" max="10498" width="39.7109375" style="130" customWidth="1"/>
    <col min="10499" max="10505" width="15.7109375" style="130" customWidth="1"/>
    <col min="10506" max="10506" width="34.42578125" style="130" customWidth="1"/>
    <col min="10507" max="10752" width="9.140625" style="130"/>
    <col min="10753" max="10753" width="33.85546875" style="130" customWidth="1"/>
    <col min="10754" max="10754" width="39.7109375" style="130" customWidth="1"/>
    <col min="10755" max="10761" width="15.7109375" style="130" customWidth="1"/>
    <col min="10762" max="10762" width="34.42578125" style="130" customWidth="1"/>
    <col min="10763" max="11008" width="9.140625" style="130"/>
    <col min="11009" max="11009" width="33.85546875" style="130" customWidth="1"/>
    <col min="11010" max="11010" width="39.7109375" style="130" customWidth="1"/>
    <col min="11011" max="11017" width="15.7109375" style="130" customWidth="1"/>
    <col min="11018" max="11018" width="34.42578125" style="130" customWidth="1"/>
    <col min="11019" max="11264" width="9.140625" style="130"/>
    <col min="11265" max="11265" width="33.85546875" style="130" customWidth="1"/>
    <col min="11266" max="11266" width="39.7109375" style="130" customWidth="1"/>
    <col min="11267" max="11273" width="15.7109375" style="130" customWidth="1"/>
    <col min="11274" max="11274" width="34.42578125" style="130" customWidth="1"/>
    <col min="11275" max="11520" width="9.140625" style="130"/>
    <col min="11521" max="11521" width="33.85546875" style="130" customWidth="1"/>
    <col min="11522" max="11522" width="39.7109375" style="130" customWidth="1"/>
    <col min="11523" max="11529" width="15.7109375" style="130" customWidth="1"/>
    <col min="11530" max="11530" width="34.42578125" style="130" customWidth="1"/>
    <col min="11531" max="11776" width="9.140625" style="130"/>
    <col min="11777" max="11777" width="33.85546875" style="130" customWidth="1"/>
    <col min="11778" max="11778" width="39.7109375" style="130" customWidth="1"/>
    <col min="11779" max="11785" width="15.7109375" style="130" customWidth="1"/>
    <col min="11786" max="11786" width="34.42578125" style="130" customWidth="1"/>
    <col min="11787" max="12032" width="9.140625" style="130"/>
    <col min="12033" max="12033" width="33.85546875" style="130" customWidth="1"/>
    <col min="12034" max="12034" width="39.7109375" style="130" customWidth="1"/>
    <col min="12035" max="12041" width="15.7109375" style="130" customWidth="1"/>
    <col min="12042" max="12042" width="34.42578125" style="130" customWidth="1"/>
    <col min="12043" max="12288" width="9.140625" style="130"/>
    <col min="12289" max="12289" width="33.85546875" style="130" customWidth="1"/>
    <col min="12290" max="12290" width="39.7109375" style="130" customWidth="1"/>
    <col min="12291" max="12297" width="15.7109375" style="130" customWidth="1"/>
    <col min="12298" max="12298" width="34.42578125" style="130" customWidth="1"/>
    <col min="12299" max="12544" width="9.140625" style="130"/>
    <col min="12545" max="12545" width="33.85546875" style="130" customWidth="1"/>
    <col min="12546" max="12546" width="39.7109375" style="130" customWidth="1"/>
    <col min="12547" max="12553" width="15.7109375" style="130" customWidth="1"/>
    <col min="12554" max="12554" width="34.42578125" style="130" customWidth="1"/>
    <col min="12555" max="12800" width="9.140625" style="130"/>
    <col min="12801" max="12801" width="33.85546875" style="130" customWidth="1"/>
    <col min="12802" max="12802" width="39.7109375" style="130" customWidth="1"/>
    <col min="12803" max="12809" width="15.7109375" style="130" customWidth="1"/>
    <col min="12810" max="12810" width="34.42578125" style="130" customWidth="1"/>
    <col min="12811" max="13056" width="9.140625" style="130"/>
    <col min="13057" max="13057" width="33.85546875" style="130" customWidth="1"/>
    <col min="13058" max="13058" width="39.7109375" style="130" customWidth="1"/>
    <col min="13059" max="13065" width="15.7109375" style="130" customWidth="1"/>
    <col min="13066" max="13066" width="34.42578125" style="130" customWidth="1"/>
    <col min="13067" max="13312" width="9.140625" style="130"/>
    <col min="13313" max="13313" width="33.85546875" style="130" customWidth="1"/>
    <col min="13314" max="13314" width="39.7109375" style="130" customWidth="1"/>
    <col min="13315" max="13321" width="15.7109375" style="130" customWidth="1"/>
    <col min="13322" max="13322" width="34.42578125" style="130" customWidth="1"/>
    <col min="13323" max="13568" width="9.140625" style="130"/>
    <col min="13569" max="13569" width="33.85546875" style="130" customWidth="1"/>
    <col min="13570" max="13570" width="39.7109375" style="130" customWidth="1"/>
    <col min="13571" max="13577" width="15.7109375" style="130" customWidth="1"/>
    <col min="13578" max="13578" width="34.42578125" style="130" customWidth="1"/>
    <col min="13579" max="13824" width="9.140625" style="130"/>
    <col min="13825" max="13825" width="33.85546875" style="130" customWidth="1"/>
    <col min="13826" max="13826" width="39.7109375" style="130" customWidth="1"/>
    <col min="13827" max="13833" width="15.7109375" style="130" customWidth="1"/>
    <col min="13834" max="13834" width="34.42578125" style="130" customWidth="1"/>
    <col min="13835" max="14080" width="9.140625" style="130"/>
    <col min="14081" max="14081" width="33.85546875" style="130" customWidth="1"/>
    <col min="14082" max="14082" width="39.7109375" style="130" customWidth="1"/>
    <col min="14083" max="14089" width="15.7109375" style="130" customWidth="1"/>
    <col min="14090" max="14090" width="34.42578125" style="130" customWidth="1"/>
    <col min="14091" max="14336" width="9.140625" style="130"/>
    <col min="14337" max="14337" width="33.85546875" style="130" customWidth="1"/>
    <col min="14338" max="14338" width="39.7109375" style="130" customWidth="1"/>
    <col min="14339" max="14345" width="15.7109375" style="130" customWidth="1"/>
    <col min="14346" max="14346" width="34.42578125" style="130" customWidth="1"/>
    <col min="14347" max="14592" width="9.140625" style="130"/>
    <col min="14593" max="14593" width="33.85546875" style="130" customWidth="1"/>
    <col min="14594" max="14594" width="39.7109375" style="130" customWidth="1"/>
    <col min="14595" max="14601" width="15.7109375" style="130" customWidth="1"/>
    <col min="14602" max="14602" width="34.42578125" style="130" customWidth="1"/>
    <col min="14603" max="14848" width="9.140625" style="130"/>
    <col min="14849" max="14849" width="33.85546875" style="130" customWidth="1"/>
    <col min="14850" max="14850" width="39.7109375" style="130" customWidth="1"/>
    <col min="14851" max="14857" width="15.7109375" style="130" customWidth="1"/>
    <col min="14858" max="14858" width="34.42578125" style="130" customWidth="1"/>
    <col min="14859" max="15104" width="9.140625" style="130"/>
    <col min="15105" max="15105" width="33.85546875" style="130" customWidth="1"/>
    <col min="15106" max="15106" width="39.7109375" style="130" customWidth="1"/>
    <col min="15107" max="15113" width="15.7109375" style="130" customWidth="1"/>
    <col min="15114" max="15114" width="34.42578125" style="130" customWidth="1"/>
    <col min="15115" max="15360" width="9.140625" style="130"/>
    <col min="15361" max="15361" width="33.85546875" style="130" customWidth="1"/>
    <col min="15362" max="15362" width="39.7109375" style="130" customWidth="1"/>
    <col min="15363" max="15369" width="15.7109375" style="130" customWidth="1"/>
    <col min="15370" max="15370" width="34.42578125" style="130" customWidth="1"/>
    <col min="15371" max="15616" width="9.140625" style="130"/>
    <col min="15617" max="15617" width="33.85546875" style="130" customWidth="1"/>
    <col min="15618" max="15618" width="39.7109375" style="130" customWidth="1"/>
    <col min="15619" max="15625" width="15.7109375" style="130" customWidth="1"/>
    <col min="15626" max="15626" width="34.42578125" style="130" customWidth="1"/>
    <col min="15627" max="15872" width="9.140625" style="130"/>
    <col min="15873" max="15873" width="33.85546875" style="130" customWidth="1"/>
    <col min="15874" max="15874" width="39.7109375" style="130" customWidth="1"/>
    <col min="15875" max="15881" width="15.7109375" style="130" customWidth="1"/>
    <col min="15882" max="15882" width="34.42578125" style="130" customWidth="1"/>
    <col min="15883" max="16128" width="9.140625" style="130"/>
    <col min="16129" max="16129" width="33.85546875" style="130" customWidth="1"/>
    <col min="16130" max="16130" width="39.7109375" style="130" customWidth="1"/>
    <col min="16131" max="16137" width="15.7109375" style="130" customWidth="1"/>
    <col min="16138" max="16138" width="34.42578125" style="130" customWidth="1"/>
    <col min="16139" max="16384" width="9.140625" style="130"/>
  </cols>
  <sheetData>
    <row r="1" spans="1:10" x14ac:dyDescent="0.2">
      <c r="A1" s="393" t="s">
        <v>1402</v>
      </c>
      <c r="B1" s="393"/>
      <c r="C1" s="393"/>
      <c r="D1" s="393"/>
      <c r="E1" s="393"/>
      <c r="F1" s="393"/>
      <c r="G1" s="393"/>
      <c r="H1" s="393"/>
      <c r="I1" s="393"/>
      <c r="J1" s="393"/>
    </row>
    <row r="3" spans="1:10" ht="120" x14ac:dyDescent="0.2">
      <c r="A3" s="131" t="s">
        <v>57</v>
      </c>
      <c r="B3" s="131" t="s">
        <v>1266</v>
      </c>
      <c r="C3" s="131" t="s">
        <v>1267</v>
      </c>
      <c r="D3" s="131" t="s">
        <v>1268</v>
      </c>
      <c r="E3" s="131" t="s">
        <v>1269</v>
      </c>
      <c r="F3" s="131" t="s">
        <v>1270</v>
      </c>
      <c r="G3" s="131" t="s">
        <v>1271</v>
      </c>
      <c r="H3" s="131" t="s">
        <v>1272</v>
      </c>
      <c r="I3" s="131" t="s">
        <v>1273</v>
      </c>
      <c r="J3" s="131" t="s">
        <v>1274</v>
      </c>
    </row>
    <row r="4" spans="1:10" ht="15" x14ac:dyDescent="0.2">
      <c r="A4" s="131">
        <v>1</v>
      </c>
      <c r="B4" s="131">
        <v>2</v>
      </c>
      <c r="C4" s="131">
        <v>3</v>
      </c>
      <c r="D4" s="131">
        <v>4</v>
      </c>
      <c r="E4" s="131">
        <v>5</v>
      </c>
      <c r="F4" s="131">
        <v>6</v>
      </c>
      <c r="G4" s="131">
        <v>7</v>
      </c>
      <c r="H4" s="131">
        <v>8</v>
      </c>
      <c r="I4" s="131">
        <v>9</v>
      </c>
      <c r="J4" s="131">
        <v>10</v>
      </c>
    </row>
    <row r="5" spans="1:10" ht="15" x14ac:dyDescent="0.2">
      <c r="A5" s="394" t="s">
        <v>1282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ht="25.5" customHeight="1" x14ac:dyDescent="0.2">
      <c r="A6" s="386" t="s">
        <v>7</v>
      </c>
      <c r="B6" s="388" t="s">
        <v>1279</v>
      </c>
      <c r="C6" s="132" t="s">
        <v>1275</v>
      </c>
      <c r="D6" s="133">
        <v>253.09000000000003</v>
      </c>
      <c r="E6" s="133">
        <v>205</v>
      </c>
      <c r="F6" s="133">
        <v>51883.5</v>
      </c>
      <c r="G6" s="131" t="s">
        <v>1276</v>
      </c>
      <c r="H6" s="131"/>
      <c r="I6" s="131" t="s">
        <v>1276</v>
      </c>
      <c r="J6" s="131" t="s">
        <v>1276</v>
      </c>
    </row>
    <row r="7" spans="1:10" ht="25.5" customHeight="1" x14ac:dyDescent="0.2">
      <c r="A7" s="387"/>
      <c r="B7" s="389"/>
      <c r="C7" s="187" t="s">
        <v>1277</v>
      </c>
      <c r="D7" s="188">
        <f>D8-D6</f>
        <v>0</v>
      </c>
      <c r="E7" s="188">
        <f t="shared" ref="E7:F7" si="0">E8-E6</f>
        <v>0</v>
      </c>
      <c r="F7" s="188">
        <f t="shared" si="0"/>
        <v>0</v>
      </c>
      <c r="G7" s="131" t="s">
        <v>1276</v>
      </c>
      <c r="H7" s="131"/>
      <c r="I7" s="131" t="s">
        <v>1276</v>
      </c>
      <c r="J7" s="131"/>
    </row>
    <row r="8" spans="1:10" ht="25.5" customHeight="1" x14ac:dyDescent="0.2">
      <c r="A8" s="387"/>
      <c r="B8" s="389"/>
      <c r="C8" s="132" t="s">
        <v>1278</v>
      </c>
      <c r="D8" s="133">
        <f>'Уведомление урупн.'!N10</f>
        <v>253.09000000000003</v>
      </c>
      <c r="E8" s="133">
        <f>'Уведомление урупн.'!O10</f>
        <v>205</v>
      </c>
      <c r="F8" s="133">
        <f>'Уведомление урупн.'!P10</f>
        <v>51883.5</v>
      </c>
      <c r="G8" s="131" t="s">
        <v>1276</v>
      </c>
      <c r="H8" s="131"/>
      <c r="I8" s="131" t="s">
        <v>1276</v>
      </c>
      <c r="J8" s="131" t="s">
        <v>1276</v>
      </c>
    </row>
    <row r="9" spans="1:10" ht="25.5" customHeight="1" x14ac:dyDescent="0.2">
      <c r="A9" s="386" t="s">
        <v>7</v>
      </c>
      <c r="B9" s="388" t="s">
        <v>1279</v>
      </c>
      <c r="C9" s="132" t="s">
        <v>1275</v>
      </c>
      <c r="D9" s="133">
        <v>219.53000000000003</v>
      </c>
      <c r="E9" s="133">
        <v>416</v>
      </c>
      <c r="F9" s="133">
        <v>91324.5</v>
      </c>
      <c r="G9" s="131" t="s">
        <v>1276</v>
      </c>
      <c r="H9" s="131"/>
      <c r="I9" s="131" t="s">
        <v>1276</v>
      </c>
      <c r="J9" s="131" t="s">
        <v>1276</v>
      </c>
    </row>
    <row r="10" spans="1:10" ht="75" x14ac:dyDescent="0.2">
      <c r="A10" s="387"/>
      <c r="B10" s="389"/>
      <c r="C10" s="187" t="s">
        <v>1277</v>
      </c>
      <c r="D10" s="188">
        <f>D11-D9</f>
        <v>0</v>
      </c>
      <c r="E10" s="188">
        <f t="shared" ref="E10:F10" si="1">E11-E9</f>
        <v>-7</v>
      </c>
      <c r="F10" s="188">
        <f t="shared" si="1"/>
        <v>-1536.6999999999971</v>
      </c>
      <c r="G10" s="131" t="s">
        <v>1276</v>
      </c>
      <c r="H10" s="131"/>
      <c r="I10" s="131" t="s">
        <v>1276</v>
      </c>
      <c r="J10" s="223" t="s">
        <v>1403</v>
      </c>
    </row>
    <row r="11" spans="1:10" ht="25.5" customHeight="1" x14ac:dyDescent="0.2">
      <c r="A11" s="387"/>
      <c r="B11" s="389"/>
      <c r="C11" s="132" t="s">
        <v>1278</v>
      </c>
      <c r="D11" s="133">
        <f>'Уведомление урупн.'!N11</f>
        <v>219.53000000000003</v>
      </c>
      <c r="E11" s="133">
        <f>'Уведомление урупн.'!O11</f>
        <v>409</v>
      </c>
      <c r="F11" s="133">
        <f>'Уведомление урупн.'!P11</f>
        <v>89787.8</v>
      </c>
      <c r="G11" s="131" t="s">
        <v>1276</v>
      </c>
      <c r="H11" s="131"/>
      <c r="I11" s="131" t="s">
        <v>1276</v>
      </c>
      <c r="J11" s="131" t="s">
        <v>1276</v>
      </c>
    </row>
    <row r="12" spans="1:10" ht="25.5" customHeight="1" x14ac:dyDescent="0.2">
      <c r="A12" s="386" t="s">
        <v>7</v>
      </c>
      <c r="B12" s="388" t="s">
        <v>1279</v>
      </c>
      <c r="C12" s="132" t="s">
        <v>1275</v>
      </c>
      <c r="D12" s="133">
        <v>217.84000000000003</v>
      </c>
      <c r="E12" s="133">
        <v>305</v>
      </c>
      <c r="F12" s="133">
        <v>66441.2</v>
      </c>
      <c r="G12" s="131" t="s">
        <v>1276</v>
      </c>
      <c r="H12" s="131"/>
      <c r="I12" s="131" t="s">
        <v>1276</v>
      </c>
      <c r="J12" s="131" t="s">
        <v>1276</v>
      </c>
    </row>
    <row r="13" spans="1:10" ht="75" x14ac:dyDescent="0.2">
      <c r="A13" s="387"/>
      <c r="B13" s="389"/>
      <c r="C13" s="187" t="s">
        <v>1277</v>
      </c>
      <c r="D13" s="188">
        <f>D14-D12</f>
        <v>0</v>
      </c>
      <c r="E13" s="188">
        <f t="shared" ref="E13:F13" si="2">E14-E12</f>
        <v>6</v>
      </c>
      <c r="F13" s="188">
        <f t="shared" si="2"/>
        <v>1307</v>
      </c>
      <c r="G13" s="131" t="s">
        <v>1276</v>
      </c>
      <c r="H13" s="131"/>
      <c r="I13" s="131" t="s">
        <v>1276</v>
      </c>
      <c r="J13" s="223" t="s">
        <v>1403</v>
      </c>
    </row>
    <row r="14" spans="1:10" ht="25.5" customHeight="1" x14ac:dyDescent="0.2">
      <c r="A14" s="387"/>
      <c r="B14" s="389"/>
      <c r="C14" s="132" t="s">
        <v>1278</v>
      </c>
      <c r="D14" s="133">
        <f>'Уведомление урупн.'!N12</f>
        <v>217.84000000000003</v>
      </c>
      <c r="E14" s="133">
        <f>'Уведомление урупн.'!O12</f>
        <v>311</v>
      </c>
      <c r="F14" s="133">
        <f>'Уведомление урупн.'!P12</f>
        <v>67748.2</v>
      </c>
      <c r="G14" s="131" t="s">
        <v>1276</v>
      </c>
      <c r="H14" s="131"/>
      <c r="I14" s="131" t="s">
        <v>1276</v>
      </c>
      <c r="J14" s="131" t="s">
        <v>1276</v>
      </c>
    </row>
    <row r="15" spans="1:10" ht="23.25" customHeight="1" x14ac:dyDescent="0.2">
      <c r="A15" s="386" t="s">
        <v>7</v>
      </c>
      <c r="B15" s="388" t="s">
        <v>1279</v>
      </c>
      <c r="C15" s="132" t="s">
        <v>1275</v>
      </c>
      <c r="D15" s="133">
        <v>20.64</v>
      </c>
      <c r="E15" s="133">
        <v>98</v>
      </c>
      <c r="F15" s="133">
        <v>2022.7</v>
      </c>
      <c r="G15" s="131" t="s">
        <v>1276</v>
      </c>
      <c r="H15" s="131"/>
      <c r="I15" s="131" t="s">
        <v>1276</v>
      </c>
      <c r="J15" s="131" t="s">
        <v>1276</v>
      </c>
    </row>
    <row r="16" spans="1:10" ht="23.25" customHeight="1" x14ac:dyDescent="0.2">
      <c r="A16" s="387"/>
      <c r="B16" s="389"/>
      <c r="C16" s="187" t="s">
        <v>1277</v>
      </c>
      <c r="D16" s="188">
        <f>D17-D15</f>
        <v>0</v>
      </c>
      <c r="E16" s="188">
        <f t="shared" ref="E16:F16" si="3">E17-E15</f>
        <v>0</v>
      </c>
      <c r="F16" s="188">
        <f t="shared" si="3"/>
        <v>0</v>
      </c>
      <c r="G16" s="131" t="s">
        <v>1276</v>
      </c>
      <c r="H16" s="131"/>
      <c r="I16" s="131" t="s">
        <v>1276</v>
      </c>
      <c r="J16" s="131"/>
    </row>
    <row r="17" spans="1:10" ht="23.25" customHeight="1" x14ac:dyDescent="0.2">
      <c r="A17" s="387"/>
      <c r="B17" s="389"/>
      <c r="C17" s="132" t="s">
        <v>1278</v>
      </c>
      <c r="D17" s="133">
        <f>'Уведомление урупн.'!N13</f>
        <v>20.64</v>
      </c>
      <c r="E17" s="133">
        <f>'Уведомление урупн.'!O13</f>
        <v>98</v>
      </c>
      <c r="F17" s="133">
        <f>'Уведомление урупн.'!P13</f>
        <v>2022.7</v>
      </c>
      <c r="G17" s="131" t="s">
        <v>1276</v>
      </c>
      <c r="H17" s="131"/>
      <c r="I17" s="131" t="s">
        <v>1276</v>
      </c>
      <c r="J17" s="131" t="s">
        <v>1276</v>
      </c>
    </row>
    <row r="18" spans="1:10" s="136" customFormat="1" ht="25.5" customHeight="1" x14ac:dyDescent="0.2">
      <c r="A18" s="386" t="s">
        <v>7</v>
      </c>
      <c r="B18" s="388" t="s">
        <v>1279</v>
      </c>
      <c r="C18" s="134" t="s">
        <v>1275</v>
      </c>
      <c r="D18" s="133">
        <v>308.29000000000002</v>
      </c>
      <c r="E18" s="133">
        <v>66</v>
      </c>
      <c r="F18" s="133">
        <v>20347.099999999999</v>
      </c>
      <c r="G18" s="135" t="s">
        <v>1276</v>
      </c>
      <c r="H18" s="135"/>
      <c r="I18" s="135" t="s">
        <v>1276</v>
      </c>
      <c r="J18" s="135" t="s">
        <v>1276</v>
      </c>
    </row>
    <row r="19" spans="1:10" s="136" customFormat="1" ht="25.5" customHeight="1" x14ac:dyDescent="0.2">
      <c r="A19" s="387"/>
      <c r="B19" s="389"/>
      <c r="C19" s="187" t="s">
        <v>1277</v>
      </c>
      <c r="D19" s="188">
        <f>D20-D18</f>
        <v>0</v>
      </c>
      <c r="E19" s="188">
        <f t="shared" ref="E19:F19" si="4">E20-E18</f>
        <v>0</v>
      </c>
      <c r="F19" s="188">
        <f t="shared" si="4"/>
        <v>0</v>
      </c>
      <c r="G19" s="135" t="s">
        <v>1276</v>
      </c>
      <c r="H19" s="135"/>
      <c r="I19" s="135" t="s">
        <v>1276</v>
      </c>
      <c r="J19" s="135"/>
    </row>
    <row r="20" spans="1:10" s="136" customFormat="1" ht="25.5" customHeight="1" x14ac:dyDescent="0.2">
      <c r="A20" s="387"/>
      <c r="B20" s="389"/>
      <c r="C20" s="134" t="s">
        <v>1278</v>
      </c>
      <c r="D20" s="133">
        <f>'Уведомление урупн.'!N14</f>
        <v>308.29000000000002</v>
      </c>
      <c r="E20" s="133">
        <f>'Уведомление урупн.'!O14</f>
        <v>66</v>
      </c>
      <c r="F20" s="133">
        <f>'Уведомление урупн.'!P14</f>
        <v>20347.099999999999</v>
      </c>
      <c r="G20" s="135" t="s">
        <v>1276</v>
      </c>
      <c r="H20" s="135"/>
      <c r="I20" s="135" t="s">
        <v>1276</v>
      </c>
      <c r="J20" s="135" t="s">
        <v>1276</v>
      </c>
    </row>
    <row r="21" spans="1:10" ht="25.5" customHeight="1" x14ac:dyDescent="0.2">
      <c r="A21" s="386" t="s">
        <v>7</v>
      </c>
      <c r="B21" s="388" t="s">
        <v>1279</v>
      </c>
      <c r="C21" s="132" t="s">
        <v>1275</v>
      </c>
      <c r="D21" s="133">
        <v>458.97</v>
      </c>
      <c r="E21" s="133">
        <v>3</v>
      </c>
      <c r="F21" s="133">
        <v>1376.9</v>
      </c>
      <c r="G21" s="131" t="s">
        <v>1276</v>
      </c>
      <c r="H21" s="131"/>
      <c r="I21" s="131" t="s">
        <v>1276</v>
      </c>
      <c r="J21" s="131" t="s">
        <v>1276</v>
      </c>
    </row>
    <row r="22" spans="1:10" ht="25.5" customHeight="1" x14ac:dyDescent="0.2">
      <c r="A22" s="387"/>
      <c r="B22" s="389"/>
      <c r="C22" s="187" t="s">
        <v>1277</v>
      </c>
      <c r="D22" s="188">
        <f>D23-D21</f>
        <v>0</v>
      </c>
      <c r="E22" s="188">
        <f t="shared" ref="E22:F22" si="5">E23-E21</f>
        <v>0</v>
      </c>
      <c r="F22" s="188">
        <f t="shared" si="5"/>
        <v>0</v>
      </c>
      <c r="G22" s="131" t="s">
        <v>1276</v>
      </c>
      <c r="H22" s="131"/>
      <c r="I22" s="131" t="s">
        <v>1276</v>
      </c>
      <c r="J22" s="131"/>
    </row>
    <row r="23" spans="1:10" ht="25.5" customHeight="1" x14ac:dyDescent="0.2">
      <c r="A23" s="387"/>
      <c r="B23" s="389"/>
      <c r="C23" s="132" t="s">
        <v>1278</v>
      </c>
      <c r="D23" s="133">
        <f>'Уведомление урупн.'!N15</f>
        <v>458.97</v>
      </c>
      <c r="E23" s="133">
        <f>'Уведомление урупн.'!O15</f>
        <v>3</v>
      </c>
      <c r="F23" s="133">
        <f>'Уведомление урупн.'!P15</f>
        <v>1376.9</v>
      </c>
      <c r="G23" s="131" t="s">
        <v>1276</v>
      </c>
      <c r="H23" s="131"/>
      <c r="I23" s="131" t="s">
        <v>1276</v>
      </c>
      <c r="J23" s="131" t="s">
        <v>1276</v>
      </c>
    </row>
    <row r="24" spans="1:10" ht="25.5" customHeight="1" x14ac:dyDescent="0.2">
      <c r="A24" s="386" t="s">
        <v>7</v>
      </c>
      <c r="B24" s="388" t="s">
        <v>1279</v>
      </c>
      <c r="C24" s="132" t="s">
        <v>1275</v>
      </c>
      <c r="D24" s="133">
        <v>387.22</v>
      </c>
      <c r="E24" s="133">
        <v>13</v>
      </c>
      <c r="F24" s="133">
        <v>5033.8999999999996</v>
      </c>
      <c r="G24" s="131" t="s">
        <v>1276</v>
      </c>
      <c r="H24" s="131"/>
      <c r="I24" s="131" t="s">
        <v>1276</v>
      </c>
      <c r="J24" s="131" t="s">
        <v>1276</v>
      </c>
    </row>
    <row r="25" spans="1:10" ht="25.5" customHeight="1" x14ac:dyDescent="0.2">
      <c r="A25" s="387"/>
      <c r="B25" s="389"/>
      <c r="C25" s="187" t="s">
        <v>1277</v>
      </c>
      <c r="D25" s="188">
        <f>D26-D24</f>
        <v>0</v>
      </c>
      <c r="E25" s="188">
        <f t="shared" ref="E25:F25" si="6">E26-E24</f>
        <v>0</v>
      </c>
      <c r="F25" s="188">
        <f t="shared" si="6"/>
        <v>0</v>
      </c>
      <c r="G25" s="131" t="s">
        <v>1276</v>
      </c>
      <c r="H25" s="131"/>
      <c r="I25" s="131" t="s">
        <v>1276</v>
      </c>
      <c r="J25" s="131"/>
    </row>
    <row r="26" spans="1:10" ht="25.5" customHeight="1" x14ac:dyDescent="0.2">
      <c r="A26" s="387"/>
      <c r="B26" s="389"/>
      <c r="C26" s="132" t="s">
        <v>1278</v>
      </c>
      <c r="D26" s="133">
        <f>'Уведомление урупн.'!N16</f>
        <v>387.22</v>
      </c>
      <c r="E26" s="133">
        <f>'Уведомление урупн.'!O16</f>
        <v>13</v>
      </c>
      <c r="F26" s="133">
        <f>'Уведомление урупн.'!P16</f>
        <v>5033.8999999999996</v>
      </c>
      <c r="G26" s="131" t="s">
        <v>1276</v>
      </c>
      <c r="H26" s="131"/>
      <c r="I26" s="131" t="s">
        <v>1276</v>
      </c>
      <c r="J26" s="131" t="s">
        <v>1276</v>
      </c>
    </row>
    <row r="27" spans="1:10" ht="25.5" customHeight="1" x14ac:dyDescent="0.2">
      <c r="A27" s="386" t="s">
        <v>7</v>
      </c>
      <c r="B27" s="388" t="s">
        <v>1279</v>
      </c>
      <c r="C27" s="132" t="s">
        <v>1275</v>
      </c>
      <c r="D27" s="133">
        <v>385.53000000000003</v>
      </c>
      <c r="E27" s="133">
        <v>4</v>
      </c>
      <c r="F27" s="133">
        <v>1542.1</v>
      </c>
      <c r="G27" s="131" t="s">
        <v>1276</v>
      </c>
      <c r="H27" s="131"/>
      <c r="I27" s="131" t="s">
        <v>1276</v>
      </c>
      <c r="J27" s="131" t="s">
        <v>1276</v>
      </c>
    </row>
    <row r="28" spans="1:10" ht="25.5" customHeight="1" x14ac:dyDescent="0.2">
      <c r="A28" s="387"/>
      <c r="B28" s="389"/>
      <c r="C28" s="187" t="s">
        <v>1277</v>
      </c>
      <c r="D28" s="188">
        <f>D29-D27</f>
        <v>0</v>
      </c>
      <c r="E28" s="188">
        <f t="shared" ref="E28:F28" si="7">E29-E27</f>
        <v>0</v>
      </c>
      <c r="F28" s="188">
        <f t="shared" si="7"/>
        <v>0</v>
      </c>
      <c r="G28" s="131" t="s">
        <v>1276</v>
      </c>
      <c r="H28" s="131"/>
      <c r="I28" s="131" t="s">
        <v>1276</v>
      </c>
      <c r="J28" s="131"/>
    </row>
    <row r="29" spans="1:10" ht="25.5" customHeight="1" x14ac:dyDescent="0.2">
      <c r="A29" s="387"/>
      <c r="B29" s="389"/>
      <c r="C29" s="132" t="s">
        <v>1278</v>
      </c>
      <c r="D29" s="133">
        <f>'Уведомление урупн.'!N17</f>
        <v>385.53000000000003</v>
      </c>
      <c r="E29" s="133">
        <f>'Уведомление урупн.'!O17</f>
        <v>4</v>
      </c>
      <c r="F29" s="133">
        <f>'Уведомление урупн.'!P17</f>
        <v>1542.1</v>
      </c>
      <c r="G29" s="131" t="s">
        <v>1276</v>
      </c>
      <c r="H29" s="131"/>
      <c r="I29" s="131" t="s">
        <v>1276</v>
      </c>
      <c r="J29" s="131" t="s">
        <v>1276</v>
      </c>
    </row>
    <row r="30" spans="1:10" ht="25.5" customHeight="1" x14ac:dyDescent="0.2">
      <c r="A30" s="386" t="s">
        <v>7</v>
      </c>
      <c r="B30" s="388" t="s">
        <v>1279</v>
      </c>
      <c r="C30" s="180" t="s">
        <v>1275</v>
      </c>
      <c r="D30" s="133">
        <v>564.78</v>
      </c>
      <c r="E30" s="133">
        <v>3</v>
      </c>
      <c r="F30" s="133">
        <v>1694.3</v>
      </c>
      <c r="G30" s="181" t="s">
        <v>1276</v>
      </c>
      <c r="H30" s="181"/>
      <c r="I30" s="181" t="s">
        <v>1276</v>
      </c>
      <c r="J30" s="181" t="s">
        <v>1276</v>
      </c>
    </row>
    <row r="31" spans="1:10" ht="25.5" customHeight="1" x14ac:dyDescent="0.2">
      <c r="A31" s="387"/>
      <c r="B31" s="389"/>
      <c r="C31" s="187" t="s">
        <v>1277</v>
      </c>
      <c r="D31" s="188">
        <f>D32-D30</f>
        <v>0</v>
      </c>
      <c r="E31" s="188">
        <f t="shared" ref="E31:F31" si="8">E32-E30</f>
        <v>0</v>
      </c>
      <c r="F31" s="188">
        <f t="shared" si="8"/>
        <v>0</v>
      </c>
      <c r="G31" s="181" t="s">
        <v>1276</v>
      </c>
      <c r="H31" s="181"/>
      <c r="I31" s="181" t="s">
        <v>1276</v>
      </c>
      <c r="J31" s="181"/>
    </row>
    <row r="32" spans="1:10" ht="25.5" customHeight="1" x14ac:dyDescent="0.2">
      <c r="A32" s="387"/>
      <c r="B32" s="389"/>
      <c r="C32" s="180" t="s">
        <v>1278</v>
      </c>
      <c r="D32" s="133">
        <f>'Уведомление урупн.'!N18</f>
        <v>564.78</v>
      </c>
      <c r="E32" s="133">
        <f>'Уведомление урупн.'!O18</f>
        <v>3</v>
      </c>
      <c r="F32" s="133">
        <f>'Уведомление урупн.'!P18</f>
        <v>1694.3</v>
      </c>
      <c r="G32" s="181" t="s">
        <v>1276</v>
      </c>
      <c r="H32" s="181"/>
      <c r="I32" s="181" t="s">
        <v>1276</v>
      </c>
      <c r="J32" s="181" t="s">
        <v>1276</v>
      </c>
    </row>
    <row r="33" spans="1:10" ht="15" customHeight="1" x14ac:dyDescent="0.2">
      <c r="A33" s="388" t="s">
        <v>67</v>
      </c>
      <c r="B33" s="388" t="s">
        <v>1280</v>
      </c>
      <c r="C33" s="180" t="s">
        <v>1275</v>
      </c>
      <c r="D33" s="133">
        <v>7409</v>
      </c>
      <c r="E33" s="133">
        <v>1</v>
      </c>
      <c r="F33" s="133">
        <v>7409</v>
      </c>
      <c r="G33" s="131" t="s">
        <v>1276</v>
      </c>
      <c r="H33" s="131"/>
      <c r="I33" s="131" t="s">
        <v>1276</v>
      </c>
      <c r="J33" s="131" t="s">
        <v>1276</v>
      </c>
    </row>
    <row r="34" spans="1:10" ht="15" x14ac:dyDescent="0.2">
      <c r="A34" s="389"/>
      <c r="B34" s="389"/>
      <c r="C34" s="187" t="s">
        <v>1277</v>
      </c>
      <c r="D34" s="188">
        <f>D35-D33</f>
        <v>0</v>
      </c>
      <c r="E34" s="188">
        <f t="shared" ref="E34:F34" si="9">E35-E33</f>
        <v>0</v>
      </c>
      <c r="F34" s="188">
        <f t="shared" si="9"/>
        <v>0</v>
      </c>
      <c r="G34" s="131" t="s">
        <v>1276</v>
      </c>
      <c r="H34" s="131"/>
      <c r="I34" s="131" t="s">
        <v>1276</v>
      </c>
      <c r="J34" s="131"/>
    </row>
    <row r="35" spans="1:10" ht="15" x14ac:dyDescent="0.2">
      <c r="A35" s="389"/>
      <c r="B35" s="389"/>
      <c r="C35" s="180" t="s">
        <v>1278</v>
      </c>
      <c r="D35" s="133">
        <f>'Уведомление урупн.'!N19</f>
        <v>7409</v>
      </c>
      <c r="E35" s="133">
        <f>'Уведомление урупн.'!O19</f>
        <v>1</v>
      </c>
      <c r="F35" s="133">
        <f>'Уведомление урупн.'!P19</f>
        <v>7409</v>
      </c>
      <c r="G35" s="131" t="s">
        <v>1276</v>
      </c>
      <c r="H35" s="131"/>
      <c r="I35" s="131" t="s">
        <v>1276</v>
      </c>
      <c r="J35" s="131" t="s">
        <v>1276</v>
      </c>
    </row>
    <row r="36" spans="1:10" ht="15" customHeight="1" x14ac:dyDescent="0.2">
      <c r="A36" s="388" t="s">
        <v>4</v>
      </c>
      <c r="B36" s="388" t="s">
        <v>1280</v>
      </c>
      <c r="C36" s="132" t="s">
        <v>1275</v>
      </c>
      <c r="D36" s="133">
        <v>0.41399999999999998</v>
      </c>
      <c r="E36" s="133">
        <v>146</v>
      </c>
      <c r="F36" s="133">
        <v>13137</v>
      </c>
      <c r="G36" s="131" t="s">
        <v>1276</v>
      </c>
      <c r="H36" s="131"/>
      <c r="I36" s="131" t="s">
        <v>1276</v>
      </c>
      <c r="J36" s="131" t="s">
        <v>1276</v>
      </c>
    </row>
    <row r="37" spans="1:10" ht="15" x14ac:dyDescent="0.2">
      <c r="A37" s="389"/>
      <c r="B37" s="389"/>
      <c r="C37" s="187" t="s">
        <v>1277</v>
      </c>
      <c r="D37" s="188">
        <f>D38-D36</f>
        <v>0</v>
      </c>
      <c r="E37" s="188">
        <f t="shared" ref="E37:F37" si="10">E38-E36</f>
        <v>0</v>
      </c>
      <c r="F37" s="188">
        <f t="shared" si="10"/>
        <v>0</v>
      </c>
      <c r="G37" s="131" t="s">
        <v>1276</v>
      </c>
      <c r="H37" s="131"/>
      <c r="I37" s="131" t="s">
        <v>1276</v>
      </c>
      <c r="J37" s="131"/>
    </row>
    <row r="38" spans="1:10" ht="15" x14ac:dyDescent="0.2">
      <c r="A38" s="389"/>
      <c r="B38" s="389"/>
      <c r="C38" s="132" t="s">
        <v>1278</v>
      </c>
      <c r="D38" s="133">
        <f>'Уведомление урупн.'!N20</f>
        <v>0.41399999999999998</v>
      </c>
      <c r="E38" s="133">
        <f>'Уведомление урупн.'!O20</f>
        <v>146</v>
      </c>
      <c r="F38" s="133">
        <f>'Уведомление урупн.'!P20</f>
        <v>13137</v>
      </c>
      <c r="G38" s="131" t="s">
        <v>1276</v>
      </c>
      <c r="H38" s="131"/>
      <c r="I38" s="131" t="s">
        <v>1276</v>
      </c>
      <c r="J38" s="131" t="s">
        <v>1276</v>
      </c>
    </row>
    <row r="39" spans="1:10" ht="15" x14ac:dyDescent="0.2">
      <c r="A39" s="390" t="s">
        <v>32</v>
      </c>
      <c r="B39" s="390"/>
      <c r="C39" s="132" t="s">
        <v>1275</v>
      </c>
      <c r="D39" s="131" t="s">
        <v>1281</v>
      </c>
      <c r="E39" s="131" t="s">
        <v>1281</v>
      </c>
      <c r="F39" s="133">
        <f>F6+F9+F12+F15+F18+F21+F24+F27+F30+F33+F36</f>
        <v>262212.2</v>
      </c>
      <c r="G39" s="133">
        <v>6629.4</v>
      </c>
      <c r="H39" s="131"/>
      <c r="I39" s="137">
        <f>F39+G39</f>
        <v>268841.60000000003</v>
      </c>
      <c r="J39" s="131" t="s">
        <v>1276</v>
      </c>
    </row>
    <row r="40" spans="1:10" ht="15" x14ac:dyDescent="0.2">
      <c r="A40" s="391"/>
      <c r="B40" s="391"/>
      <c r="C40" s="132" t="s">
        <v>1277</v>
      </c>
      <c r="D40" s="131" t="s">
        <v>1281</v>
      </c>
      <c r="E40" s="133">
        <f>E7+E10+E13+E16+E19+E22+E25+E28+E31+E34+E37</f>
        <v>-1</v>
      </c>
      <c r="F40" s="133">
        <f>F7+F10+F13+F16+F19+F22+F25+F28+F31+F34+F37</f>
        <v>-229.69999999999709</v>
      </c>
      <c r="G40" s="133">
        <f>G41-G39</f>
        <v>0</v>
      </c>
      <c r="H40" s="131"/>
      <c r="I40" s="137">
        <f>F40+G40</f>
        <v>-229.69999999999709</v>
      </c>
      <c r="J40" s="131"/>
    </row>
    <row r="41" spans="1:10" ht="15" x14ac:dyDescent="0.2">
      <c r="A41" s="392"/>
      <c r="B41" s="392"/>
      <c r="C41" s="132" t="s">
        <v>1278</v>
      </c>
      <c r="D41" s="131" t="s">
        <v>1281</v>
      </c>
      <c r="E41" s="131" t="s">
        <v>1281</v>
      </c>
      <c r="F41" s="133">
        <f>F8+F11+F14+F17+F20+F23+F26+F29+F32+F35+F38</f>
        <v>261982.5</v>
      </c>
      <c r="G41" s="133">
        <f>'Уведомление урупн.'!Q22</f>
        <v>6629.4</v>
      </c>
      <c r="H41" s="131">
        <f>H39+H40</f>
        <v>0</v>
      </c>
      <c r="I41" s="137">
        <f>F41+G41</f>
        <v>268611.90000000002</v>
      </c>
      <c r="J41" s="131" t="s">
        <v>1276</v>
      </c>
    </row>
    <row r="42" spans="1:10" ht="15" x14ac:dyDescent="0.2">
      <c r="A42" s="138"/>
    </row>
    <row r="43" spans="1:10" ht="15" x14ac:dyDescent="0.2">
      <c r="A43" s="138"/>
    </row>
  </sheetData>
  <mergeCells count="26">
    <mergeCell ref="A21:A23"/>
    <mergeCell ref="B21:B23"/>
    <mergeCell ref="A12:A14"/>
    <mergeCell ref="B12:B14"/>
    <mergeCell ref="A15:A17"/>
    <mergeCell ref="B15:B17"/>
    <mergeCell ref="A18:A20"/>
    <mergeCell ref="B18:B20"/>
    <mergeCell ref="A1:J1"/>
    <mergeCell ref="A5:J5"/>
    <mergeCell ref="A6:A8"/>
    <mergeCell ref="B6:B8"/>
    <mergeCell ref="A9:A11"/>
    <mergeCell ref="B9:B11"/>
    <mergeCell ref="A24:A26"/>
    <mergeCell ref="B24:B26"/>
    <mergeCell ref="A27:A29"/>
    <mergeCell ref="B27:B29"/>
    <mergeCell ref="A39:A41"/>
    <mergeCell ref="B39:B41"/>
    <mergeCell ref="A33:A35"/>
    <mergeCell ref="B33:B35"/>
    <mergeCell ref="A36:A38"/>
    <mergeCell ref="B36:B38"/>
    <mergeCell ref="A30:A32"/>
    <mergeCell ref="B30:B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41"/>
  <sheetViews>
    <sheetView topLeftCell="C422" zoomScale="90" zoomScaleNormal="90" zoomScaleSheetLayoutView="85" workbookViewId="0">
      <selection activeCell="L427" sqref="L427"/>
    </sheetView>
  </sheetViews>
  <sheetFormatPr defaultRowHeight="15" x14ac:dyDescent="0.25"/>
  <cols>
    <col min="1" max="1" width="16.28515625" style="97" customWidth="1"/>
    <col min="2" max="2" width="6.140625" style="97" customWidth="1"/>
    <col min="3" max="3" width="7.5703125" style="97" customWidth="1"/>
    <col min="4" max="4" width="27.140625" style="97" customWidth="1"/>
    <col min="5" max="5" width="20.140625" style="97" customWidth="1"/>
    <col min="6" max="6" width="7.5703125" style="97" customWidth="1"/>
    <col min="7" max="7" width="20.140625" style="97" customWidth="1"/>
    <col min="8" max="9" width="28.140625" style="97" customWidth="1"/>
    <col min="10" max="10" width="12.140625" style="97" customWidth="1"/>
    <col min="11" max="11" width="24.140625" style="97" customWidth="1"/>
    <col min="12" max="12" width="12.5703125" style="97" customWidth="1"/>
    <col min="13" max="13" width="18.7109375" style="97" customWidth="1"/>
    <col min="14" max="14" width="18.85546875" style="97" customWidth="1"/>
    <col min="15" max="15" width="19.140625" style="97" customWidth="1"/>
    <col min="16" max="17" width="9" style="97" customWidth="1"/>
    <col min="18" max="23" width="13.140625" style="97" customWidth="1"/>
    <col min="24" max="24" width="13.140625" style="97" hidden="1" customWidth="1"/>
    <col min="25" max="25" width="13.140625" style="97" customWidth="1"/>
    <col min="26" max="28" width="13.140625" style="97" hidden="1" customWidth="1"/>
    <col min="29" max="29" width="13.140625" style="97" customWidth="1"/>
    <col min="30" max="30" width="13.140625" style="97" hidden="1" customWidth="1"/>
    <col min="31" max="38" width="13.140625" style="97" customWidth="1"/>
    <col min="39" max="39" width="15.140625" style="97" customWidth="1"/>
    <col min="40" max="258" width="9.140625" style="97"/>
    <col min="259" max="259" width="6.140625" style="97" customWidth="1"/>
    <col min="260" max="260" width="7.5703125" style="97" customWidth="1"/>
    <col min="261" max="261" width="27.140625" style="97" customWidth="1"/>
    <col min="262" max="262" width="20.140625" style="97" customWidth="1"/>
    <col min="263" max="263" width="7.5703125" style="97" customWidth="1"/>
    <col min="264" max="264" width="20.140625" style="97" customWidth="1"/>
    <col min="265" max="265" width="28.140625" style="97" customWidth="1"/>
    <col min="266" max="266" width="7.5703125" style="97" customWidth="1"/>
    <col min="267" max="267" width="24.140625" style="97" customWidth="1"/>
    <col min="268" max="268" width="12.5703125" style="97" customWidth="1"/>
    <col min="269" max="273" width="9" style="97" customWidth="1"/>
    <col min="274" max="279" width="13.140625" style="97" customWidth="1"/>
    <col min="280" max="280" width="0" style="97" hidden="1" customWidth="1"/>
    <col min="281" max="281" width="13.140625" style="97" customWidth="1"/>
    <col min="282" max="284" width="0" style="97" hidden="1" customWidth="1"/>
    <col min="285" max="285" width="13.140625" style="97" customWidth="1"/>
    <col min="286" max="286" width="0" style="97" hidden="1" customWidth="1"/>
    <col min="287" max="294" width="13.140625" style="97" customWidth="1"/>
    <col min="295" max="295" width="15.140625" style="97" customWidth="1"/>
    <col min="296" max="514" width="9.140625" style="97"/>
    <col min="515" max="515" width="6.140625" style="97" customWidth="1"/>
    <col min="516" max="516" width="7.5703125" style="97" customWidth="1"/>
    <col min="517" max="517" width="27.140625" style="97" customWidth="1"/>
    <col min="518" max="518" width="20.140625" style="97" customWidth="1"/>
    <col min="519" max="519" width="7.5703125" style="97" customWidth="1"/>
    <col min="520" max="520" width="20.140625" style="97" customWidth="1"/>
    <col min="521" max="521" width="28.140625" style="97" customWidth="1"/>
    <col min="522" max="522" width="7.5703125" style="97" customWidth="1"/>
    <col min="523" max="523" width="24.140625" style="97" customWidth="1"/>
    <col min="524" max="524" width="12.5703125" style="97" customWidth="1"/>
    <col min="525" max="529" width="9" style="97" customWidth="1"/>
    <col min="530" max="535" width="13.140625" style="97" customWidth="1"/>
    <col min="536" max="536" width="0" style="97" hidden="1" customWidth="1"/>
    <col min="537" max="537" width="13.140625" style="97" customWidth="1"/>
    <col min="538" max="540" width="0" style="97" hidden="1" customWidth="1"/>
    <col min="541" max="541" width="13.140625" style="97" customWidth="1"/>
    <col min="542" max="542" width="0" style="97" hidden="1" customWidth="1"/>
    <col min="543" max="550" width="13.140625" style="97" customWidth="1"/>
    <col min="551" max="551" width="15.140625" style="97" customWidth="1"/>
    <col min="552" max="770" width="9.140625" style="97"/>
    <col min="771" max="771" width="6.140625" style="97" customWidth="1"/>
    <col min="772" max="772" width="7.5703125" style="97" customWidth="1"/>
    <col min="773" max="773" width="27.140625" style="97" customWidth="1"/>
    <col min="774" max="774" width="20.140625" style="97" customWidth="1"/>
    <col min="775" max="775" width="7.5703125" style="97" customWidth="1"/>
    <col min="776" max="776" width="20.140625" style="97" customWidth="1"/>
    <col min="777" max="777" width="28.140625" style="97" customWidth="1"/>
    <col min="778" max="778" width="7.5703125" style="97" customWidth="1"/>
    <col min="779" max="779" width="24.140625" style="97" customWidth="1"/>
    <col min="780" max="780" width="12.5703125" style="97" customWidth="1"/>
    <col min="781" max="785" width="9" style="97" customWidth="1"/>
    <col min="786" max="791" width="13.140625" style="97" customWidth="1"/>
    <col min="792" max="792" width="0" style="97" hidden="1" customWidth="1"/>
    <col min="793" max="793" width="13.140625" style="97" customWidth="1"/>
    <col min="794" max="796" width="0" style="97" hidden="1" customWidth="1"/>
    <col min="797" max="797" width="13.140625" style="97" customWidth="1"/>
    <col min="798" max="798" width="0" style="97" hidden="1" customWidth="1"/>
    <col min="799" max="806" width="13.140625" style="97" customWidth="1"/>
    <col min="807" max="807" width="15.140625" style="97" customWidth="1"/>
    <col min="808" max="1026" width="9.140625" style="97"/>
    <col min="1027" max="1027" width="6.140625" style="97" customWidth="1"/>
    <col min="1028" max="1028" width="7.5703125" style="97" customWidth="1"/>
    <col min="1029" max="1029" width="27.140625" style="97" customWidth="1"/>
    <col min="1030" max="1030" width="20.140625" style="97" customWidth="1"/>
    <col min="1031" max="1031" width="7.5703125" style="97" customWidth="1"/>
    <col min="1032" max="1032" width="20.140625" style="97" customWidth="1"/>
    <col min="1033" max="1033" width="28.140625" style="97" customWidth="1"/>
    <col min="1034" max="1034" width="7.5703125" style="97" customWidth="1"/>
    <col min="1035" max="1035" width="24.140625" style="97" customWidth="1"/>
    <col min="1036" max="1036" width="12.5703125" style="97" customWidth="1"/>
    <col min="1037" max="1041" width="9" style="97" customWidth="1"/>
    <col min="1042" max="1047" width="13.140625" style="97" customWidth="1"/>
    <col min="1048" max="1048" width="0" style="97" hidden="1" customWidth="1"/>
    <col min="1049" max="1049" width="13.140625" style="97" customWidth="1"/>
    <col min="1050" max="1052" width="0" style="97" hidden="1" customWidth="1"/>
    <col min="1053" max="1053" width="13.140625" style="97" customWidth="1"/>
    <col min="1054" max="1054" width="0" style="97" hidden="1" customWidth="1"/>
    <col min="1055" max="1062" width="13.140625" style="97" customWidth="1"/>
    <col min="1063" max="1063" width="15.140625" style="97" customWidth="1"/>
    <col min="1064" max="1282" width="9.140625" style="97"/>
    <col min="1283" max="1283" width="6.140625" style="97" customWidth="1"/>
    <col min="1284" max="1284" width="7.5703125" style="97" customWidth="1"/>
    <col min="1285" max="1285" width="27.140625" style="97" customWidth="1"/>
    <col min="1286" max="1286" width="20.140625" style="97" customWidth="1"/>
    <col min="1287" max="1287" width="7.5703125" style="97" customWidth="1"/>
    <col min="1288" max="1288" width="20.140625" style="97" customWidth="1"/>
    <col min="1289" max="1289" width="28.140625" style="97" customWidth="1"/>
    <col min="1290" max="1290" width="7.5703125" style="97" customWidth="1"/>
    <col min="1291" max="1291" width="24.140625" style="97" customWidth="1"/>
    <col min="1292" max="1292" width="12.5703125" style="97" customWidth="1"/>
    <col min="1293" max="1297" width="9" style="97" customWidth="1"/>
    <col min="1298" max="1303" width="13.140625" style="97" customWidth="1"/>
    <col min="1304" max="1304" width="0" style="97" hidden="1" customWidth="1"/>
    <col min="1305" max="1305" width="13.140625" style="97" customWidth="1"/>
    <col min="1306" max="1308" width="0" style="97" hidden="1" customWidth="1"/>
    <col min="1309" max="1309" width="13.140625" style="97" customWidth="1"/>
    <col min="1310" max="1310" width="0" style="97" hidden="1" customWidth="1"/>
    <col min="1311" max="1318" width="13.140625" style="97" customWidth="1"/>
    <col min="1319" max="1319" width="15.140625" style="97" customWidth="1"/>
    <col min="1320" max="1538" width="9.140625" style="97"/>
    <col min="1539" max="1539" width="6.140625" style="97" customWidth="1"/>
    <col min="1540" max="1540" width="7.5703125" style="97" customWidth="1"/>
    <col min="1541" max="1541" width="27.140625" style="97" customWidth="1"/>
    <col min="1542" max="1542" width="20.140625" style="97" customWidth="1"/>
    <col min="1543" max="1543" width="7.5703125" style="97" customWidth="1"/>
    <col min="1544" max="1544" width="20.140625" style="97" customWidth="1"/>
    <col min="1545" max="1545" width="28.140625" style="97" customWidth="1"/>
    <col min="1546" max="1546" width="7.5703125" style="97" customWidth="1"/>
    <col min="1547" max="1547" width="24.140625" style="97" customWidth="1"/>
    <col min="1548" max="1548" width="12.5703125" style="97" customWidth="1"/>
    <col min="1549" max="1553" width="9" style="97" customWidth="1"/>
    <col min="1554" max="1559" width="13.140625" style="97" customWidth="1"/>
    <col min="1560" max="1560" width="0" style="97" hidden="1" customWidth="1"/>
    <col min="1561" max="1561" width="13.140625" style="97" customWidth="1"/>
    <col min="1562" max="1564" width="0" style="97" hidden="1" customWidth="1"/>
    <col min="1565" max="1565" width="13.140625" style="97" customWidth="1"/>
    <col min="1566" max="1566" width="0" style="97" hidden="1" customWidth="1"/>
    <col min="1567" max="1574" width="13.140625" style="97" customWidth="1"/>
    <col min="1575" max="1575" width="15.140625" style="97" customWidth="1"/>
    <col min="1576" max="1794" width="9.140625" style="97"/>
    <col min="1795" max="1795" width="6.140625" style="97" customWidth="1"/>
    <col min="1796" max="1796" width="7.5703125" style="97" customWidth="1"/>
    <col min="1797" max="1797" width="27.140625" style="97" customWidth="1"/>
    <col min="1798" max="1798" width="20.140625" style="97" customWidth="1"/>
    <col min="1799" max="1799" width="7.5703125" style="97" customWidth="1"/>
    <col min="1800" max="1800" width="20.140625" style="97" customWidth="1"/>
    <col min="1801" max="1801" width="28.140625" style="97" customWidth="1"/>
    <col min="1802" max="1802" width="7.5703125" style="97" customWidth="1"/>
    <col min="1803" max="1803" width="24.140625" style="97" customWidth="1"/>
    <col min="1804" max="1804" width="12.5703125" style="97" customWidth="1"/>
    <col min="1805" max="1809" width="9" style="97" customWidth="1"/>
    <col min="1810" max="1815" width="13.140625" style="97" customWidth="1"/>
    <col min="1816" max="1816" width="0" style="97" hidden="1" customWidth="1"/>
    <col min="1817" max="1817" width="13.140625" style="97" customWidth="1"/>
    <col min="1818" max="1820" width="0" style="97" hidden="1" customWidth="1"/>
    <col min="1821" max="1821" width="13.140625" style="97" customWidth="1"/>
    <col min="1822" max="1822" width="0" style="97" hidden="1" customWidth="1"/>
    <col min="1823" max="1830" width="13.140625" style="97" customWidth="1"/>
    <col min="1831" max="1831" width="15.140625" style="97" customWidth="1"/>
    <col min="1832" max="2050" width="9.140625" style="97"/>
    <col min="2051" max="2051" width="6.140625" style="97" customWidth="1"/>
    <col min="2052" max="2052" width="7.5703125" style="97" customWidth="1"/>
    <col min="2053" max="2053" width="27.140625" style="97" customWidth="1"/>
    <col min="2054" max="2054" width="20.140625" style="97" customWidth="1"/>
    <col min="2055" max="2055" width="7.5703125" style="97" customWidth="1"/>
    <col min="2056" max="2056" width="20.140625" style="97" customWidth="1"/>
    <col min="2057" max="2057" width="28.140625" style="97" customWidth="1"/>
    <col min="2058" max="2058" width="7.5703125" style="97" customWidth="1"/>
    <col min="2059" max="2059" width="24.140625" style="97" customWidth="1"/>
    <col min="2060" max="2060" width="12.5703125" style="97" customWidth="1"/>
    <col min="2061" max="2065" width="9" style="97" customWidth="1"/>
    <col min="2066" max="2071" width="13.140625" style="97" customWidth="1"/>
    <col min="2072" max="2072" width="0" style="97" hidden="1" customWidth="1"/>
    <col min="2073" max="2073" width="13.140625" style="97" customWidth="1"/>
    <col min="2074" max="2076" width="0" style="97" hidden="1" customWidth="1"/>
    <col min="2077" max="2077" width="13.140625" style="97" customWidth="1"/>
    <col min="2078" max="2078" width="0" style="97" hidden="1" customWidth="1"/>
    <col min="2079" max="2086" width="13.140625" style="97" customWidth="1"/>
    <col min="2087" max="2087" width="15.140625" style="97" customWidth="1"/>
    <col min="2088" max="2306" width="9.140625" style="97"/>
    <col min="2307" max="2307" width="6.140625" style="97" customWidth="1"/>
    <col min="2308" max="2308" width="7.5703125" style="97" customWidth="1"/>
    <col min="2309" max="2309" width="27.140625" style="97" customWidth="1"/>
    <col min="2310" max="2310" width="20.140625" style="97" customWidth="1"/>
    <col min="2311" max="2311" width="7.5703125" style="97" customWidth="1"/>
    <col min="2312" max="2312" width="20.140625" style="97" customWidth="1"/>
    <col min="2313" max="2313" width="28.140625" style="97" customWidth="1"/>
    <col min="2314" max="2314" width="7.5703125" style="97" customWidth="1"/>
    <col min="2315" max="2315" width="24.140625" style="97" customWidth="1"/>
    <col min="2316" max="2316" width="12.5703125" style="97" customWidth="1"/>
    <col min="2317" max="2321" width="9" style="97" customWidth="1"/>
    <col min="2322" max="2327" width="13.140625" style="97" customWidth="1"/>
    <col min="2328" max="2328" width="0" style="97" hidden="1" customWidth="1"/>
    <col min="2329" max="2329" width="13.140625" style="97" customWidth="1"/>
    <col min="2330" max="2332" width="0" style="97" hidden="1" customWidth="1"/>
    <col min="2333" max="2333" width="13.140625" style="97" customWidth="1"/>
    <col min="2334" max="2334" width="0" style="97" hidden="1" customWidth="1"/>
    <col min="2335" max="2342" width="13.140625" style="97" customWidth="1"/>
    <col min="2343" max="2343" width="15.140625" style="97" customWidth="1"/>
    <col min="2344" max="2562" width="9.140625" style="97"/>
    <col min="2563" max="2563" width="6.140625" style="97" customWidth="1"/>
    <col min="2564" max="2564" width="7.5703125" style="97" customWidth="1"/>
    <col min="2565" max="2565" width="27.140625" style="97" customWidth="1"/>
    <col min="2566" max="2566" width="20.140625" style="97" customWidth="1"/>
    <col min="2567" max="2567" width="7.5703125" style="97" customWidth="1"/>
    <col min="2568" max="2568" width="20.140625" style="97" customWidth="1"/>
    <col min="2569" max="2569" width="28.140625" style="97" customWidth="1"/>
    <col min="2570" max="2570" width="7.5703125" style="97" customWidth="1"/>
    <col min="2571" max="2571" width="24.140625" style="97" customWidth="1"/>
    <col min="2572" max="2572" width="12.5703125" style="97" customWidth="1"/>
    <col min="2573" max="2577" width="9" style="97" customWidth="1"/>
    <col min="2578" max="2583" width="13.140625" style="97" customWidth="1"/>
    <col min="2584" max="2584" width="0" style="97" hidden="1" customWidth="1"/>
    <col min="2585" max="2585" width="13.140625" style="97" customWidth="1"/>
    <col min="2586" max="2588" width="0" style="97" hidden="1" customWidth="1"/>
    <col min="2589" max="2589" width="13.140625" style="97" customWidth="1"/>
    <col min="2590" max="2590" width="0" style="97" hidden="1" customWidth="1"/>
    <col min="2591" max="2598" width="13.140625" style="97" customWidth="1"/>
    <col min="2599" max="2599" width="15.140625" style="97" customWidth="1"/>
    <col min="2600" max="2818" width="9.140625" style="97"/>
    <col min="2819" max="2819" width="6.140625" style="97" customWidth="1"/>
    <col min="2820" max="2820" width="7.5703125" style="97" customWidth="1"/>
    <col min="2821" max="2821" width="27.140625" style="97" customWidth="1"/>
    <col min="2822" max="2822" width="20.140625" style="97" customWidth="1"/>
    <col min="2823" max="2823" width="7.5703125" style="97" customWidth="1"/>
    <col min="2824" max="2824" width="20.140625" style="97" customWidth="1"/>
    <col min="2825" max="2825" width="28.140625" style="97" customWidth="1"/>
    <col min="2826" max="2826" width="7.5703125" style="97" customWidth="1"/>
    <col min="2827" max="2827" width="24.140625" style="97" customWidth="1"/>
    <col min="2828" max="2828" width="12.5703125" style="97" customWidth="1"/>
    <col min="2829" max="2833" width="9" style="97" customWidth="1"/>
    <col min="2834" max="2839" width="13.140625" style="97" customWidth="1"/>
    <col min="2840" max="2840" width="0" style="97" hidden="1" customWidth="1"/>
    <col min="2841" max="2841" width="13.140625" style="97" customWidth="1"/>
    <col min="2842" max="2844" width="0" style="97" hidden="1" customWidth="1"/>
    <col min="2845" max="2845" width="13.140625" style="97" customWidth="1"/>
    <col min="2846" max="2846" width="0" style="97" hidden="1" customWidth="1"/>
    <col min="2847" max="2854" width="13.140625" style="97" customWidth="1"/>
    <col min="2855" max="2855" width="15.140625" style="97" customWidth="1"/>
    <col min="2856" max="3074" width="9.140625" style="97"/>
    <col min="3075" max="3075" width="6.140625" style="97" customWidth="1"/>
    <col min="3076" max="3076" width="7.5703125" style="97" customWidth="1"/>
    <col min="3077" max="3077" width="27.140625" style="97" customWidth="1"/>
    <col min="3078" max="3078" width="20.140625" style="97" customWidth="1"/>
    <col min="3079" max="3079" width="7.5703125" style="97" customWidth="1"/>
    <col min="3080" max="3080" width="20.140625" style="97" customWidth="1"/>
    <col min="3081" max="3081" width="28.140625" style="97" customWidth="1"/>
    <col min="3082" max="3082" width="7.5703125" style="97" customWidth="1"/>
    <col min="3083" max="3083" width="24.140625" style="97" customWidth="1"/>
    <col min="3084" max="3084" width="12.5703125" style="97" customWidth="1"/>
    <col min="3085" max="3089" width="9" style="97" customWidth="1"/>
    <col min="3090" max="3095" width="13.140625" style="97" customWidth="1"/>
    <col min="3096" max="3096" width="0" style="97" hidden="1" customWidth="1"/>
    <col min="3097" max="3097" width="13.140625" style="97" customWidth="1"/>
    <col min="3098" max="3100" width="0" style="97" hidden="1" customWidth="1"/>
    <col min="3101" max="3101" width="13.140625" style="97" customWidth="1"/>
    <col min="3102" max="3102" width="0" style="97" hidden="1" customWidth="1"/>
    <col min="3103" max="3110" width="13.140625" style="97" customWidth="1"/>
    <col min="3111" max="3111" width="15.140625" style="97" customWidth="1"/>
    <col min="3112" max="3330" width="9.140625" style="97"/>
    <col min="3331" max="3331" width="6.140625" style="97" customWidth="1"/>
    <col min="3332" max="3332" width="7.5703125" style="97" customWidth="1"/>
    <col min="3333" max="3333" width="27.140625" style="97" customWidth="1"/>
    <col min="3334" max="3334" width="20.140625" style="97" customWidth="1"/>
    <col min="3335" max="3335" width="7.5703125" style="97" customWidth="1"/>
    <col min="3336" max="3336" width="20.140625" style="97" customWidth="1"/>
    <col min="3337" max="3337" width="28.140625" style="97" customWidth="1"/>
    <col min="3338" max="3338" width="7.5703125" style="97" customWidth="1"/>
    <col min="3339" max="3339" width="24.140625" style="97" customWidth="1"/>
    <col min="3340" max="3340" width="12.5703125" style="97" customWidth="1"/>
    <col min="3341" max="3345" width="9" style="97" customWidth="1"/>
    <col min="3346" max="3351" width="13.140625" style="97" customWidth="1"/>
    <col min="3352" max="3352" width="0" style="97" hidden="1" customWidth="1"/>
    <col min="3353" max="3353" width="13.140625" style="97" customWidth="1"/>
    <col min="3354" max="3356" width="0" style="97" hidden="1" customWidth="1"/>
    <col min="3357" max="3357" width="13.140625" style="97" customWidth="1"/>
    <col min="3358" max="3358" width="0" style="97" hidden="1" customWidth="1"/>
    <col min="3359" max="3366" width="13.140625" style="97" customWidth="1"/>
    <col min="3367" max="3367" width="15.140625" style="97" customWidth="1"/>
    <col min="3368" max="3586" width="9.140625" style="97"/>
    <col min="3587" max="3587" width="6.140625" style="97" customWidth="1"/>
    <col min="3588" max="3588" width="7.5703125" style="97" customWidth="1"/>
    <col min="3589" max="3589" width="27.140625" style="97" customWidth="1"/>
    <col min="3590" max="3590" width="20.140625" style="97" customWidth="1"/>
    <col min="3591" max="3591" width="7.5703125" style="97" customWidth="1"/>
    <col min="3592" max="3592" width="20.140625" style="97" customWidth="1"/>
    <col min="3593" max="3593" width="28.140625" style="97" customWidth="1"/>
    <col min="3594" max="3594" width="7.5703125" style="97" customWidth="1"/>
    <col min="3595" max="3595" width="24.140625" style="97" customWidth="1"/>
    <col min="3596" max="3596" width="12.5703125" style="97" customWidth="1"/>
    <col min="3597" max="3601" width="9" style="97" customWidth="1"/>
    <col min="3602" max="3607" width="13.140625" style="97" customWidth="1"/>
    <col min="3608" max="3608" width="0" style="97" hidden="1" customWidth="1"/>
    <col min="3609" max="3609" width="13.140625" style="97" customWidth="1"/>
    <col min="3610" max="3612" width="0" style="97" hidden="1" customWidth="1"/>
    <col min="3613" max="3613" width="13.140625" style="97" customWidth="1"/>
    <col min="3614" max="3614" width="0" style="97" hidden="1" customWidth="1"/>
    <col min="3615" max="3622" width="13.140625" style="97" customWidth="1"/>
    <col min="3623" max="3623" width="15.140625" style="97" customWidth="1"/>
    <col min="3624" max="3842" width="9.140625" style="97"/>
    <col min="3843" max="3843" width="6.140625" style="97" customWidth="1"/>
    <col min="3844" max="3844" width="7.5703125" style="97" customWidth="1"/>
    <col min="3845" max="3845" width="27.140625" style="97" customWidth="1"/>
    <col min="3846" max="3846" width="20.140625" style="97" customWidth="1"/>
    <col min="3847" max="3847" width="7.5703125" style="97" customWidth="1"/>
    <col min="3848" max="3848" width="20.140625" style="97" customWidth="1"/>
    <col min="3849" max="3849" width="28.140625" style="97" customWidth="1"/>
    <col min="3850" max="3850" width="7.5703125" style="97" customWidth="1"/>
    <col min="3851" max="3851" width="24.140625" style="97" customWidth="1"/>
    <col min="3852" max="3852" width="12.5703125" style="97" customWidth="1"/>
    <col min="3853" max="3857" width="9" style="97" customWidth="1"/>
    <col min="3858" max="3863" width="13.140625" style="97" customWidth="1"/>
    <col min="3864" max="3864" width="0" style="97" hidden="1" customWidth="1"/>
    <col min="3865" max="3865" width="13.140625" style="97" customWidth="1"/>
    <col min="3866" max="3868" width="0" style="97" hidden="1" customWidth="1"/>
    <col min="3869" max="3869" width="13.140625" style="97" customWidth="1"/>
    <col min="3870" max="3870" width="0" style="97" hidden="1" customWidth="1"/>
    <col min="3871" max="3878" width="13.140625" style="97" customWidth="1"/>
    <col min="3879" max="3879" width="15.140625" style="97" customWidth="1"/>
    <col min="3880" max="4098" width="9.140625" style="97"/>
    <col min="4099" max="4099" width="6.140625" style="97" customWidth="1"/>
    <col min="4100" max="4100" width="7.5703125" style="97" customWidth="1"/>
    <col min="4101" max="4101" width="27.140625" style="97" customWidth="1"/>
    <col min="4102" max="4102" width="20.140625" style="97" customWidth="1"/>
    <col min="4103" max="4103" width="7.5703125" style="97" customWidth="1"/>
    <col min="4104" max="4104" width="20.140625" style="97" customWidth="1"/>
    <col min="4105" max="4105" width="28.140625" style="97" customWidth="1"/>
    <col min="4106" max="4106" width="7.5703125" style="97" customWidth="1"/>
    <col min="4107" max="4107" width="24.140625" style="97" customWidth="1"/>
    <col min="4108" max="4108" width="12.5703125" style="97" customWidth="1"/>
    <col min="4109" max="4113" width="9" style="97" customWidth="1"/>
    <col min="4114" max="4119" width="13.140625" style="97" customWidth="1"/>
    <col min="4120" max="4120" width="0" style="97" hidden="1" customWidth="1"/>
    <col min="4121" max="4121" width="13.140625" style="97" customWidth="1"/>
    <col min="4122" max="4124" width="0" style="97" hidden="1" customWidth="1"/>
    <col min="4125" max="4125" width="13.140625" style="97" customWidth="1"/>
    <col min="4126" max="4126" width="0" style="97" hidden="1" customWidth="1"/>
    <col min="4127" max="4134" width="13.140625" style="97" customWidth="1"/>
    <col min="4135" max="4135" width="15.140625" style="97" customWidth="1"/>
    <col min="4136" max="4354" width="9.140625" style="97"/>
    <col min="4355" max="4355" width="6.140625" style="97" customWidth="1"/>
    <col min="4356" max="4356" width="7.5703125" style="97" customWidth="1"/>
    <col min="4357" max="4357" width="27.140625" style="97" customWidth="1"/>
    <col min="4358" max="4358" width="20.140625" style="97" customWidth="1"/>
    <col min="4359" max="4359" width="7.5703125" style="97" customWidth="1"/>
    <col min="4360" max="4360" width="20.140625" style="97" customWidth="1"/>
    <col min="4361" max="4361" width="28.140625" style="97" customWidth="1"/>
    <col min="4362" max="4362" width="7.5703125" style="97" customWidth="1"/>
    <col min="4363" max="4363" width="24.140625" style="97" customWidth="1"/>
    <col min="4364" max="4364" width="12.5703125" style="97" customWidth="1"/>
    <col min="4365" max="4369" width="9" style="97" customWidth="1"/>
    <col min="4370" max="4375" width="13.140625" style="97" customWidth="1"/>
    <col min="4376" max="4376" width="0" style="97" hidden="1" customWidth="1"/>
    <col min="4377" max="4377" width="13.140625" style="97" customWidth="1"/>
    <col min="4378" max="4380" width="0" style="97" hidden="1" customWidth="1"/>
    <col min="4381" max="4381" width="13.140625" style="97" customWidth="1"/>
    <col min="4382" max="4382" width="0" style="97" hidden="1" customWidth="1"/>
    <col min="4383" max="4390" width="13.140625" style="97" customWidth="1"/>
    <col min="4391" max="4391" width="15.140625" style="97" customWidth="1"/>
    <col min="4392" max="4610" width="9.140625" style="97"/>
    <col min="4611" max="4611" width="6.140625" style="97" customWidth="1"/>
    <col min="4612" max="4612" width="7.5703125" style="97" customWidth="1"/>
    <col min="4613" max="4613" width="27.140625" style="97" customWidth="1"/>
    <col min="4614" max="4614" width="20.140625" style="97" customWidth="1"/>
    <col min="4615" max="4615" width="7.5703125" style="97" customWidth="1"/>
    <col min="4616" max="4616" width="20.140625" style="97" customWidth="1"/>
    <col min="4617" max="4617" width="28.140625" style="97" customWidth="1"/>
    <col min="4618" max="4618" width="7.5703125" style="97" customWidth="1"/>
    <col min="4619" max="4619" width="24.140625" style="97" customWidth="1"/>
    <col min="4620" max="4620" width="12.5703125" style="97" customWidth="1"/>
    <col min="4621" max="4625" width="9" style="97" customWidth="1"/>
    <col min="4626" max="4631" width="13.140625" style="97" customWidth="1"/>
    <col min="4632" max="4632" width="0" style="97" hidden="1" customWidth="1"/>
    <col min="4633" max="4633" width="13.140625" style="97" customWidth="1"/>
    <col min="4634" max="4636" width="0" style="97" hidden="1" customWidth="1"/>
    <col min="4637" max="4637" width="13.140625" style="97" customWidth="1"/>
    <col min="4638" max="4638" width="0" style="97" hidden="1" customWidth="1"/>
    <col min="4639" max="4646" width="13.140625" style="97" customWidth="1"/>
    <col min="4647" max="4647" width="15.140625" style="97" customWidth="1"/>
    <col min="4648" max="4866" width="9.140625" style="97"/>
    <col min="4867" max="4867" width="6.140625" style="97" customWidth="1"/>
    <col min="4868" max="4868" width="7.5703125" style="97" customWidth="1"/>
    <col min="4869" max="4869" width="27.140625" style="97" customWidth="1"/>
    <col min="4870" max="4870" width="20.140625" style="97" customWidth="1"/>
    <col min="4871" max="4871" width="7.5703125" style="97" customWidth="1"/>
    <col min="4872" max="4872" width="20.140625" style="97" customWidth="1"/>
    <col min="4873" max="4873" width="28.140625" style="97" customWidth="1"/>
    <col min="4874" max="4874" width="7.5703125" style="97" customWidth="1"/>
    <col min="4875" max="4875" width="24.140625" style="97" customWidth="1"/>
    <col min="4876" max="4876" width="12.5703125" style="97" customWidth="1"/>
    <col min="4877" max="4881" width="9" style="97" customWidth="1"/>
    <col min="4882" max="4887" width="13.140625" style="97" customWidth="1"/>
    <col min="4888" max="4888" width="0" style="97" hidden="1" customWidth="1"/>
    <col min="4889" max="4889" width="13.140625" style="97" customWidth="1"/>
    <col min="4890" max="4892" width="0" style="97" hidden="1" customWidth="1"/>
    <col min="4893" max="4893" width="13.140625" style="97" customWidth="1"/>
    <col min="4894" max="4894" width="0" style="97" hidden="1" customWidth="1"/>
    <col min="4895" max="4902" width="13.140625" style="97" customWidth="1"/>
    <col min="4903" max="4903" width="15.140625" style="97" customWidth="1"/>
    <col min="4904" max="5122" width="9.140625" style="97"/>
    <col min="5123" max="5123" width="6.140625" style="97" customWidth="1"/>
    <col min="5124" max="5124" width="7.5703125" style="97" customWidth="1"/>
    <col min="5125" max="5125" width="27.140625" style="97" customWidth="1"/>
    <col min="5126" max="5126" width="20.140625" style="97" customWidth="1"/>
    <col min="5127" max="5127" width="7.5703125" style="97" customWidth="1"/>
    <col min="5128" max="5128" width="20.140625" style="97" customWidth="1"/>
    <col min="5129" max="5129" width="28.140625" style="97" customWidth="1"/>
    <col min="5130" max="5130" width="7.5703125" style="97" customWidth="1"/>
    <col min="5131" max="5131" width="24.140625" style="97" customWidth="1"/>
    <col min="5132" max="5132" width="12.5703125" style="97" customWidth="1"/>
    <col min="5133" max="5137" width="9" style="97" customWidth="1"/>
    <col min="5138" max="5143" width="13.140625" style="97" customWidth="1"/>
    <col min="5144" max="5144" width="0" style="97" hidden="1" customWidth="1"/>
    <col min="5145" max="5145" width="13.140625" style="97" customWidth="1"/>
    <col min="5146" max="5148" width="0" style="97" hidden="1" customWidth="1"/>
    <col min="5149" max="5149" width="13.140625" style="97" customWidth="1"/>
    <col min="5150" max="5150" width="0" style="97" hidden="1" customWidth="1"/>
    <col min="5151" max="5158" width="13.140625" style="97" customWidth="1"/>
    <col min="5159" max="5159" width="15.140625" style="97" customWidth="1"/>
    <col min="5160" max="5378" width="9.140625" style="97"/>
    <col min="5379" max="5379" width="6.140625" style="97" customWidth="1"/>
    <col min="5380" max="5380" width="7.5703125" style="97" customWidth="1"/>
    <col min="5381" max="5381" width="27.140625" style="97" customWidth="1"/>
    <col min="5382" max="5382" width="20.140625" style="97" customWidth="1"/>
    <col min="5383" max="5383" width="7.5703125" style="97" customWidth="1"/>
    <col min="5384" max="5384" width="20.140625" style="97" customWidth="1"/>
    <col min="5385" max="5385" width="28.140625" style="97" customWidth="1"/>
    <col min="5386" max="5386" width="7.5703125" style="97" customWidth="1"/>
    <col min="5387" max="5387" width="24.140625" style="97" customWidth="1"/>
    <col min="5388" max="5388" width="12.5703125" style="97" customWidth="1"/>
    <col min="5389" max="5393" width="9" style="97" customWidth="1"/>
    <col min="5394" max="5399" width="13.140625" style="97" customWidth="1"/>
    <col min="5400" max="5400" width="0" style="97" hidden="1" customWidth="1"/>
    <col min="5401" max="5401" width="13.140625" style="97" customWidth="1"/>
    <col min="5402" max="5404" width="0" style="97" hidden="1" customWidth="1"/>
    <col min="5405" max="5405" width="13.140625" style="97" customWidth="1"/>
    <col min="5406" max="5406" width="0" style="97" hidden="1" customWidth="1"/>
    <col min="5407" max="5414" width="13.140625" style="97" customWidth="1"/>
    <col min="5415" max="5415" width="15.140625" style="97" customWidth="1"/>
    <col min="5416" max="5634" width="9.140625" style="97"/>
    <col min="5635" max="5635" width="6.140625" style="97" customWidth="1"/>
    <col min="5636" max="5636" width="7.5703125" style="97" customWidth="1"/>
    <col min="5637" max="5637" width="27.140625" style="97" customWidth="1"/>
    <col min="5638" max="5638" width="20.140625" style="97" customWidth="1"/>
    <col min="5639" max="5639" width="7.5703125" style="97" customWidth="1"/>
    <col min="5640" max="5640" width="20.140625" style="97" customWidth="1"/>
    <col min="5641" max="5641" width="28.140625" style="97" customWidth="1"/>
    <col min="5642" max="5642" width="7.5703125" style="97" customWidth="1"/>
    <col min="5643" max="5643" width="24.140625" style="97" customWidth="1"/>
    <col min="5644" max="5644" width="12.5703125" style="97" customWidth="1"/>
    <col min="5645" max="5649" width="9" style="97" customWidth="1"/>
    <col min="5650" max="5655" width="13.140625" style="97" customWidth="1"/>
    <col min="5656" max="5656" width="0" style="97" hidden="1" customWidth="1"/>
    <col min="5657" max="5657" width="13.140625" style="97" customWidth="1"/>
    <col min="5658" max="5660" width="0" style="97" hidden="1" customWidth="1"/>
    <col min="5661" max="5661" width="13.140625" style="97" customWidth="1"/>
    <col min="5662" max="5662" width="0" style="97" hidden="1" customWidth="1"/>
    <col min="5663" max="5670" width="13.140625" style="97" customWidth="1"/>
    <col min="5671" max="5671" width="15.140625" style="97" customWidth="1"/>
    <col min="5672" max="5890" width="9.140625" style="97"/>
    <col min="5891" max="5891" width="6.140625" style="97" customWidth="1"/>
    <col min="5892" max="5892" width="7.5703125" style="97" customWidth="1"/>
    <col min="5893" max="5893" width="27.140625" style="97" customWidth="1"/>
    <col min="5894" max="5894" width="20.140625" style="97" customWidth="1"/>
    <col min="5895" max="5895" width="7.5703125" style="97" customWidth="1"/>
    <col min="5896" max="5896" width="20.140625" style="97" customWidth="1"/>
    <col min="5897" max="5897" width="28.140625" style="97" customWidth="1"/>
    <col min="5898" max="5898" width="7.5703125" style="97" customWidth="1"/>
    <col min="5899" max="5899" width="24.140625" style="97" customWidth="1"/>
    <col min="5900" max="5900" width="12.5703125" style="97" customWidth="1"/>
    <col min="5901" max="5905" width="9" style="97" customWidth="1"/>
    <col min="5906" max="5911" width="13.140625" style="97" customWidth="1"/>
    <col min="5912" max="5912" width="0" style="97" hidden="1" customWidth="1"/>
    <col min="5913" max="5913" width="13.140625" style="97" customWidth="1"/>
    <col min="5914" max="5916" width="0" style="97" hidden="1" customWidth="1"/>
    <col min="5917" max="5917" width="13.140625" style="97" customWidth="1"/>
    <col min="5918" max="5918" width="0" style="97" hidden="1" customWidth="1"/>
    <col min="5919" max="5926" width="13.140625" style="97" customWidth="1"/>
    <col min="5927" max="5927" width="15.140625" style="97" customWidth="1"/>
    <col min="5928" max="6146" width="9.140625" style="97"/>
    <col min="6147" max="6147" width="6.140625" style="97" customWidth="1"/>
    <col min="6148" max="6148" width="7.5703125" style="97" customWidth="1"/>
    <col min="6149" max="6149" width="27.140625" style="97" customWidth="1"/>
    <col min="6150" max="6150" width="20.140625" style="97" customWidth="1"/>
    <col min="6151" max="6151" width="7.5703125" style="97" customWidth="1"/>
    <col min="6152" max="6152" width="20.140625" style="97" customWidth="1"/>
    <col min="6153" max="6153" width="28.140625" style="97" customWidth="1"/>
    <col min="6154" max="6154" width="7.5703125" style="97" customWidth="1"/>
    <col min="6155" max="6155" width="24.140625" style="97" customWidth="1"/>
    <col min="6156" max="6156" width="12.5703125" style="97" customWidth="1"/>
    <col min="6157" max="6161" width="9" style="97" customWidth="1"/>
    <col min="6162" max="6167" width="13.140625" style="97" customWidth="1"/>
    <col min="6168" max="6168" width="0" style="97" hidden="1" customWidth="1"/>
    <col min="6169" max="6169" width="13.140625" style="97" customWidth="1"/>
    <col min="6170" max="6172" width="0" style="97" hidden="1" customWidth="1"/>
    <col min="6173" max="6173" width="13.140625" style="97" customWidth="1"/>
    <col min="6174" max="6174" width="0" style="97" hidden="1" customWidth="1"/>
    <col min="6175" max="6182" width="13.140625" style="97" customWidth="1"/>
    <col min="6183" max="6183" width="15.140625" style="97" customWidth="1"/>
    <col min="6184" max="6402" width="9.140625" style="97"/>
    <col min="6403" max="6403" width="6.140625" style="97" customWidth="1"/>
    <col min="6404" max="6404" width="7.5703125" style="97" customWidth="1"/>
    <col min="6405" max="6405" width="27.140625" style="97" customWidth="1"/>
    <col min="6406" max="6406" width="20.140625" style="97" customWidth="1"/>
    <col min="6407" max="6407" width="7.5703125" style="97" customWidth="1"/>
    <col min="6408" max="6408" width="20.140625" style="97" customWidth="1"/>
    <col min="6409" max="6409" width="28.140625" style="97" customWidth="1"/>
    <col min="6410" max="6410" width="7.5703125" style="97" customWidth="1"/>
    <col min="6411" max="6411" width="24.140625" style="97" customWidth="1"/>
    <col min="6412" max="6412" width="12.5703125" style="97" customWidth="1"/>
    <col min="6413" max="6417" width="9" style="97" customWidth="1"/>
    <col min="6418" max="6423" width="13.140625" style="97" customWidth="1"/>
    <col min="6424" max="6424" width="0" style="97" hidden="1" customWidth="1"/>
    <col min="6425" max="6425" width="13.140625" style="97" customWidth="1"/>
    <col min="6426" max="6428" width="0" style="97" hidden="1" customWidth="1"/>
    <col min="6429" max="6429" width="13.140625" style="97" customWidth="1"/>
    <col min="6430" max="6430" width="0" style="97" hidden="1" customWidth="1"/>
    <col min="6431" max="6438" width="13.140625" style="97" customWidth="1"/>
    <col min="6439" max="6439" width="15.140625" style="97" customWidth="1"/>
    <col min="6440" max="6658" width="9.140625" style="97"/>
    <col min="6659" max="6659" width="6.140625" style="97" customWidth="1"/>
    <col min="6660" max="6660" width="7.5703125" style="97" customWidth="1"/>
    <col min="6661" max="6661" width="27.140625" style="97" customWidth="1"/>
    <col min="6662" max="6662" width="20.140625" style="97" customWidth="1"/>
    <col min="6663" max="6663" width="7.5703125" style="97" customWidth="1"/>
    <col min="6664" max="6664" width="20.140625" style="97" customWidth="1"/>
    <col min="6665" max="6665" width="28.140625" style="97" customWidth="1"/>
    <col min="6666" max="6666" width="7.5703125" style="97" customWidth="1"/>
    <col min="6667" max="6667" width="24.140625" style="97" customWidth="1"/>
    <col min="6668" max="6668" width="12.5703125" style="97" customWidth="1"/>
    <col min="6669" max="6673" width="9" style="97" customWidth="1"/>
    <col min="6674" max="6679" width="13.140625" style="97" customWidth="1"/>
    <col min="6680" max="6680" width="0" style="97" hidden="1" customWidth="1"/>
    <col min="6681" max="6681" width="13.140625" style="97" customWidth="1"/>
    <col min="6682" max="6684" width="0" style="97" hidden="1" customWidth="1"/>
    <col min="6685" max="6685" width="13.140625" style="97" customWidth="1"/>
    <col min="6686" max="6686" width="0" style="97" hidden="1" customWidth="1"/>
    <col min="6687" max="6694" width="13.140625" style="97" customWidth="1"/>
    <col min="6695" max="6695" width="15.140625" style="97" customWidth="1"/>
    <col min="6696" max="6914" width="9.140625" style="97"/>
    <col min="6915" max="6915" width="6.140625" style="97" customWidth="1"/>
    <col min="6916" max="6916" width="7.5703125" style="97" customWidth="1"/>
    <col min="6917" max="6917" width="27.140625" style="97" customWidth="1"/>
    <col min="6918" max="6918" width="20.140625" style="97" customWidth="1"/>
    <col min="6919" max="6919" width="7.5703125" style="97" customWidth="1"/>
    <col min="6920" max="6920" width="20.140625" style="97" customWidth="1"/>
    <col min="6921" max="6921" width="28.140625" style="97" customWidth="1"/>
    <col min="6922" max="6922" width="7.5703125" style="97" customWidth="1"/>
    <col min="6923" max="6923" width="24.140625" style="97" customWidth="1"/>
    <col min="6924" max="6924" width="12.5703125" style="97" customWidth="1"/>
    <col min="6925" max="6929" width="9" style="97" customWidth="1"/>
    <col min="6930" max="6935" width="13.140625" style="97" customWidth="1"/>
    <col min="6936" max="6936" width="0" style="97" hidden="1" customWidth="1"/>
    <col min="6937" max="6937" width="13.140625" style="97" customWidth="1"/>
    <col min="6938" max="6940" width="0" style="97" hidden="1" customWidth="1"/>
    <col min="6941" max="6941" width="13.140625" style="97" customWidth="1"/>
    <col min="6942" max="6942" width="0" style="97" hidden="1" customWidth="1"/>
    <col min="6943" max="6950" width="13.140625" style="97" customWidth="1"/>
    <col min="6951" max="6951" width="15.140625" style="97" customWidth="1"/>
    <col min="6952" max="7170" width="9.140625" style="97"/>
    <col min="7171" max="7171" width="6.140625" style="97" customWidth="1"/>
    <col min="7172" max="7172" width="7.5703125" style="97" customWidth="1"/>
    <col min="7173" max="7173" width="27.140625" style="97" customWidth="1"/>
    <col min="7174" max="7174" width="20.140625" style="97" customWidth="1"/>
    <col min="7175" max="7175" width="7.5703125" style="97" customWidth="1"/>
    <col min="7176" max="7176" width="20.140625" style="97" customWidth="1"/>
    <col min="7177" max="7177" width="28.140625" style="97" customWidth="1"/>
    <col min="7178" max="7178" width="7.5703125" style="97" customWidth="1"/>
    <col min="7179" max="7179" width="24.140625" style="97" customWidth="1"/>
    <col min="7180" max="7180" width="12.5703125" style="97" customWidth="1"/>
    <col min="7181" max="7185" width="9" style="97" customWidth="1"/>
    <col min="7186" max="7191" width="13.140625" style="97" customWidth="1"/>
    <col min="7192" max="7192" width="0" style="97" hidden="1" customWidth="1"/>
    <col min="7193" max="7193" width="13.140625" style="97" customWidth="1"/>
    <col min="7194" max="7196" width="0" style="97" hidden="1" customWidth="1"/>
    <col min="7197" max="7197" width="13.140625" style="97" customWidth="1"/>
    <col min="7198" max="7198" width="0" style="97" hidden="1" customWidth="1"/>
    <col min="7199" max="7206" width="13.140625" style="97" customWidth="1"/>
    <col min="7207" max="7207" width="15.140625" style="97" customWidth="1"/>
    <col min="7208" max="7426" width="9.140625" style="97"/>
    <col min="7427" max="7427" width="6.140625" style="97" customWidth="1"/>
    <col min="7428" max="7428" width="7.5703125" style="97" customWidth="1"/>
    <col min="7429" max="7429" width="27.140625" style="97" customWidth="1"/>
    <col min="7430" max="7430" width="20.140625" style="97" customWidth="1"/>
    <col min="7431" max="7431" width="7.5703125" style="97" customWidth="1"/>
    <col min="7432" max="7432" width="20.140625" style="97" customWidth="1"/>
    <col min="7433" max="7433" width="28.140625" style="97" customWidth="1"/>
    <col min="7434" max="7434" width="7.5703125" style="97" customWidth="1"/>
    <col min="7435" max="7435" width="24.140625" style="97" customWidth="1"/>
    <col min="7436" max="7436" width="12.5703125" style="97" customWidth="1"/>
    <col min="7437" max="7441" width="9" style="97" customWidth="1"/>
    <col min="7442" max="7447" width="13.140625" style="97" customWidth="1"/>
    <col min="7448" max="7448" width="0" style="97" hidden="1" customWidth="1"/>
    <col min="7449" max="7449" width="13.140625" style="97" customWidth="1"/>
    <col min="7450" max="7452" width="0" style="97" hidden="1" customWidth="1"/>
    <col min="7453" max="7453" width="13.140625" style="97" customWidth="1"/>
    <col min="7454" max="7454" width="0" style="97" hidden="1" customWidth="1"/>
    <col min="7455" max="7462" width="13.140625" style="97" customWidth="1"/>
    <col min="7463" max="7463" width="15.140625" style="97" customWidth="1"/>
    <col min="7464" max="7682" width="9.140625" style="97"/>
    <col min="7683" max="7683" width="6.140625" style="97" customWidth="1"/>
    <col min="7684" max="7684" width="7.5703125" style="97" customWidth="1"/>
    <col min="7685" max="7685" width="27.140625" style="97" customWidth="1"/>
    <col min="7686" max="7686" width="20.140625" style="97" customWidth="1"/>
    <col min="7687" max="7687" width="7.5703125" style="97" customWidth="1"/>
    <col min="7688" max="7688" width="20.140625" style="97" customWidth="1"/>
    <col min="7689" max="7689" width="28.140625" style="97" customWidth="1"/>
    <col min="7690" max="7690" width="7.5703125" style="97" customWidth="1"/>
    <col min="7691" max="7691" width="24.140625" style="97" customWidth="1"/>
    <col min="7692" max="7692" width="12.5703125" style="97" customWidth="1"/>
    <col min="7693" max="7697" width="9" style="97" customWidth="1"/>
    <col min="7698" max="7703" width="13.140625" style="97" customWidth="1"/>
    <col min="7704" max="7704" width="0" style="97" hidden="1" customWidth="1"/>
    <col min="7705" max="7705" width="13.140625" style="97" customWidth="1"/>
    <col min="7706" max="7708" width="0" style="97" hidden="1" customWidth="1"/>
    <col min="7709" max="7709" width="13.140625" style="97" customWidth="1"/>
    <col min="7710" max="7710" width="0" style="97" hidden="1" customWidth="1"/>
    <col min="7711" max="7718" width="13.140625" style="97" customWidth="1"/>
    <col min="7719" max="7719" width="15.140625" style="97" customWidth="1"/>
    <col min="7720" max="7938" width="9.140625" style="97"/>
    <col min="7939" max="7939" width="6.140625" style="97" customWidth="1"/>
    <col min="7940" max="7940" width="7.5703125" style="97" customWidth="1"/>
    <col min="7941" max="7941" width="27.140625" style="97" customWidth="1"/>
    <col min="7942" max="7942" width="20.140625" style="97" customWidth="1"/>
    <col min="7943" max="7943" width="7.5703125" style="97" customWidth="1"/>
    <col min="7944" max="7944" width="20.140625" style="97" customWidth="1"/>
    <col min="7945" max="7945" width="28.140625" style="97" customWidth="1"/>
    <col min="7946" max="7946" width="7.5703125" style="97" customWidth="1"/>
    <col min="7947" max="7947" width="24.140625" style="97" customWidth="1"/>
    <col min="7948" max="7948" width="12.5703125" style="97" customWidth="1"/>
    <col min="7949" max="7953" width="9" style="97" customWidth="1"/>
    <col min="7954" max="7959" width="13.140625" style="97" customWidth="1"/>
    <col min="7960" max="7960" width="0" style="97" hidden="1" customWidth="1"/>
    <col min="7961" max="7961" width="13.140625" style="97" customWidth="1"/>
    <col min="7962" max="7964" width="0" style="97" hidden="1" customWidth="1"/>
    <col min="7965" max="7965" width="13.140625" style="97" customWidth="1"/>
    <col min="7966" max="7966" width="0" style="97" hidden="1" customWidth="1"/>
    <col min="7967" max="7974" width="13.140625" style="97" customWidth="1"/>
    <col min="7975" max="7975" width="15.140625" style="97" customWidth="1"/>
    <col min="7976" max="8194" width="9.140625" style="97"/>
    <col min="8195" max="8195" width="6.140625" style="97" customWidth="1"/>
    <col min="8196" max="8196" width="7.5703125" style="97" customWidth="1"/>
    <col min="8197" max="8197" width="27.140625" style="97" customWidth="1"/>
    <col min="8198" max="8198" width="20.140625" style="97" customWidth="1"/>
    <col min="8199" max="8199" width="7.5703125" style="97" customWidth="1"/>
    <col min="8200" max="8200" width="20.140625" style="97" customWidth="1"/>
    <col min="8201" max="8201" width="28.140625" style="97" customWidth="1"/>
    <col min="8202" max="8202" width="7.5703125" style="97" customWidth="1"/>
    <col min="8203" max="8203" width="24.140625" style="97" customWidth="1"/>
    <col min="8204" max="8204" width="12.5703125" style="97" customWidth="1"/>
    <col min="8205" max="8209" width="9" style="97" customWidth="1"/>
    <col min="8210" max="8215" width="13.140625" style="97" customWidth="1"/>
    <col min="8216" max="8216" width="0" style="97" hidden="1" customWidth="1"/>
    <col min="8217" max="8217" width="13.140625" style="97" customWidth="1"/>
    <col min="8218" max="8220" width="0" style="97" hidden="1" customWidth="1"/>
    <col min="8221" max="8221" width="13.140625" style="97" customWidth="1"/>
    <col min="8222" max="8222" width="0" style="97" hidden="1" customWidth="1"/>
    <col min="8223" max="8230" width="13.140625" style="97" customWidth="1"/>
    <col min="8231" max="8231" width="15.140625" style="97" customWidth="1"/>
    <col min="8232" max="8450" width="9.140625" style="97"/>
    <col min="8451" max="8451" width="6.140625" style="97" customWidth="1"/>
    <col min="8452" max="8452" width="7.5703125" style="97" customWidth="1"/>
    <col min="8453" max="8453" width="27.140625" style="97" customWidth="1"/>
    <col min="8454" max="8454" width="20.140625" style="97" customWidth="1"/>
    <col min="8455" max="8455" width="7.5703125" style="97" customWidth="1"/>
    <col min="8456" max="8456" width="20.140625" style="97" customWidth="1"/>
    <col min="8457" max="8457" width="28.140625" style="97" customWidth="1"/>
    <col min="8458" max="8458" width="7.5703125" style="97" customWidth="1"/>
    <col min="8459" max="8459" width="24.140625" style="97" customWidth="1"/>
    <col min="8460" max="8460" width="12.5703125" style="97" customWidth="1"/>
    <col min="8461" max="8465" width="9" style="97" customWidth="1"/>
    <col min="8466" max="8471" width="13.140625" style="97" customWidth="1"/>
    <col min="8472" max="8472" width="0" style="97" hidden="1" customWidth="1"/>
    <col min="8473" max="8473" width="13.140625" style="97" customWidth="1"/>
    <col min="8474" max="8476" width="0" style="97" hidden="1" customWidth="1"/>
    <col min="8477" max="8477" width="13.140625" style="97" customWidth="1"/>
    <col min="8478" max="8478" width="0" style="97" hidden="1" customWidth="1"/>
    <col min="8479" max="8486" width="13.140625" style="97" customWidth="1"/>
    <col min="8487" max="8487" width="15.140625" style="97" customWidth="1"/>
    <col min="8488" max="8706" width="9.140625" style="97"/>
    <col min="8707" max="8707" width="6.140625" style="97" customWidth="1"/>
    <col min="8708" max="8708" width="7.5703125" style="97" customWidth="1"/>
    <col min="8709" max="8709" width="27.140625" style="97" customWidth="1"/>
    <col min="8710" max="8710" width="20.140625" style="97" customWidth="1"/>
    <col min="8711" max="8711" width="7.5703125" style="97" customWidth="1"/>
    <col min="8712" max="8712" width="20.140625" style="97" customWidth="1"/>
    <col min="8713" max="8713" width="28.140625" style="97" customWidth="1"/>
    <col min="8714" max="8714" width="7.5703125" style="97" customWidth="1"/>
    <col min="8715" max="8715" width="24.140625" style="97" customWidth="1"/>
    <col min="8716" max="8716" width="12.5703125" style="97" customWidth="1"/>
    <col min="8717" max="8721" width="9" style="97" customWidth="1"/>
    <col min="8722" max="8727" width="13.140625" style="97" customWidth="1"/>
    <col min="8728" max="8728" width="0" style="97" hidden="1" customWidth="1"/>
    <col min="8729" max="8729" width="13.140625" style="97" customWidth="1"/>
    <col min="8730" max="8732" width="0" style="97" hidden="1" customWidth="1"/>
    <col min="8733" max="8733" width="13.140625" style="97" customWidth="1"/>
    <col min="8734" max="8734" width="0" style="97" hidden="1" customWidth="1"/>
    <col min="8735" max="8742" width="13.140625" style="97" customWidth="1"/>
    <col min="8743" max="8743" width="15.140625" style="97" customWidth="1"/>
    <col min="8744" max="8962" width="9.140625" style="97"/>
    <col min="8963" max="8963" width="6.140625" style="97" customWidth="1"/>
    <col min="8964" max="8964" width="7.5703125" style="97" customWidth="1"/>
    <col min="8965" max="8965" width="27.140625" style="97" customWidth="1"/>
    <col min="8966" max="8966" width="20.140625" style="97" customWidth="1"/>
    <col min="8967" max="8967" width="7.5703125" style="97" customWidth="1"/>
    <col min="8968" max="8968" width="20.140625" style="97" customWidth="1"/>
    <col min="8969" max="8969" width="28.140625" style="97" customWidth="1"/>
    <col min="8970" max="8970" width="7.5703125" style="97" customWidth="1"/>
    <col min="8971" max="8971" width="24.140625" style="97" customWidth="1"/>
    <col min="8972" max="8972" width="12.5703125" style="97" customWidth="1"/>
    <col min="8973" max="8977" width="9" style="97" customWidth="1"/>
    <col min="8978" max="8983" width="13.140625" style="97" customWidth="1"/>
    <col min="8984" max="8984" width="0" style="97" hidden="1" customWidth="1"/>
    <col min="8985" max="8985" width="13.140625" style="97" customWidth="1"/>
    <col min="8986" max="8988" width="0" style="97" hidden="1" customWidth="1"/>
    <col min="8989" max="8989" width="13.140625" style="97" customWidth="1"/>
    <col min="8990" max="8990" width="0" style="97" hidden="1" customWidth="1"/>
    <col min="8991" max="8998" width="13.140625" style="97" customWidth="1"/>
    <col min="8999" max="8999" width="15.140625" style="97" customWidth="1"/>
    <col min="9000" max="9218" width="9.140625" style="97"/>
    <col min="9219" max="9219" width="6.140625" style="97" customWidth="1"/>
    <col min="9220" max="9220" width="7.5703125" style="97" customWidth="1"/>
    <col min="9221" max="9221" width="27.140625" style="97" customWidth="1"/>
    <col min="9222" max="9222" width="20.140625" style="97" customWidth="1"/>
    <col min="9223" max="9223" width="7.5703125" style="97" customWidth="1"/>
    <col min="9224" max="9224" width="20.140625" style="97" customWidth="1"/>
    <col min="9225" max="9225" width="28.140625" style="97" customWidth="1"/>
    <col min="9226" max="9226" width="7.5703125" style="97" customWidth="1"/>
    <col min="9227" max="9227" width="24.140625" style="97" customWidth="1"/>
    <col min="9228" max="9228" width="12.5703125" style="97" customWidth="1"/>
    <col min="9229" max="9233" width="9" style="97" customWidth="1"/>
    <col min="9234" max="9239" width="13.140625" style="97" customWidth="1"/>
    <col min="9240" max="9240" width="0" style="97" hidden="1" customWidth="1"/>
    <col min="9241" max="9241" width="13.140625" style="97" customWidth="1"/>
    <col min="9242" max="9244" width="0" style="97" hidden="1" customWidth="1"/>
    <col min="9245" max="9245" width="13.140625" style="97" customWidth="1"/>
    <col min="9246" max="9246" width="0" style="97" hidden="1" customWidth="1"/>
    <col min="9247" max="9254" width="13.140625" style="97" customWidth="1"/>
    <col min="9255" max="9255" width="15.140625" style="97" customWidth="1"/>
    <col min="9256" max="9474" width="9.140625" style="97"/>
    <col min="9475" max="9475" width="6.140625" style="97" customWidth="1"/>
    <col min="9476" max="9476" width="7.5703125" style="97" customWidth="1"/>
    <col min="9477" max="9477" width="27.140625" style="97" customWidth="1"/>
    <col min="9478" max="9478" width="20.140625" style="97" customWidth="1"/>
    <col min="9479" max="9479" width="7.5703125" style="97" customWidth="1"/>
    <col min="9480" max="9480" width="20.140625" style="97" customWidth="1"/>
    <col min="9481" max="9481" width="28.140625" style="97" customWidth="1"/>
    <col min="9482" max="9482" width="7.5703125" style="97" customWidth="1"/>
    <col min="9483" max="9483" width="24.140625" style="97" customWidth="1"/>
    <col min="9484" max="9484" width="12.5703125" style="97" customWidth="1"/>
    <col min="9485" max="9489" width="9" style="97" customWidth="1"/>
    <col min="9490" max="9495" width="13.140625" style="97" customWidth="1"/>
    <col min="9496" max="9496" width="0" style="97" hidden="1" customWidth="1"/>
    <col min="9497" max="9497" width="13.140625" style="97" customWidth="1"/>
    <col min="9498" max="9500" width="0" style="97" hidden="1" customWidth="1"/>
    <col min="9501" max="9501" width="13.140625" style="97" customWidth="1"/>
    <col min="9502" max="9502" width="0" style="97" hidden="1" customWidth="1"/>
    <col min="9503" max="9510" width="13.140625" style="97" customWidth="1"/>
    <col min="9511" max="9511" width="15.140625" style="97" customWidth="1"/>
    <col min="9512" max="9730" width="9.140625" style="97"/>
    <col min="9731" max="9731" width="6.140625" style="97" customWidth="1"/>
    <col min="9732" max="9732" width="7.5703125" style="97" customWidth="1"/>
    <col min="9733" max="9733" width="27.140625" style="97" customWidth="1"/>
    <col min="9734" max="9734" width="20.140625" style="97" customWidth="1"/>
    <col min="9735" max="9735" width="7.5703125" style="97" customWidth="1"/>
    <col min="9736" max="9736" width="20.140625" style="97" customWidth="1"/>
    <col min="9737" max="9737" width="28.140625" style="97" customWidth="1"/>
    <col min="9738" max="9738" width="7.5703125" style="97" customWidth="1"/>
    <col min="9739" max="9739" width="24.140625" style="97" customWidth="1"/>
    <col min="9740" max="9740" width="12.5703125" style="97" customWidth="1"/>
    <col min="9741" max="9745" width="9" style="97" customWidth="1"/>
    <col min="9746" max="9751" width="13.140625" style="97" customWidth="1"/>
    <col min="9752" max="9752" width="0" style="97" hidden="1" customWidth="1"/>
    <col min="9753" max="9753" width="13.140625" style="97" customWidth="1"/>
    <col min="9754" max="9756" width="0" style="97" hidden="1" customWidth="1"/>
    <col min="9757" max="9757" width="13.140625" style="97" customWidth="1"/>
    <col min="9758" max="9758" width="0" style="97" hidden="1" customWidth="1"/>
    <col min="9759" max="9766" width="13.140625" style="97" customWidth="1"/>
    <col min="9767" max="9767" width="15.140625" style="97" customWidth="1"/>
    <col min="9768" max="9986" width="9.140625" style="97"/>
    <col min="9987" max="9987" width="6.140625" style="97" customWidth="1"/>
    <col min="9988" max="9988" width="7.5703125" style="97" customWidth="1"/>
    <col min="9989" max="9989" width="27.140625" style="97" customWidth="1"/>
    <col min="9990" max="9990" width="20.140625" style="97" customWidth="1"/>
    <col min="9991" max="9991" width="7.5703125" style="97" customWidth="1"/>
    <col min="9992" max="9992" width="20.140625" style="97" customWidth="1"/>
    <col min="9993" max="9993" width="28.140625" style="97" customWidth="1"/>
    <col min="9994" max="9994" width="7.5703125" style="97" customWidth="1"/>
    <col min="9995" max="9995" width="24.140625" style="97" customWidth="1"/>
    <col min="9996" max="9996" width="12.5703125" style="97" customWidth="1"/>
    <col min="9997" max="10001" width="9" style="97" customWidth="1"/>
    <col min="10002" max="10007" width="13.140625" style="97" customWidth="1"/>
    <col min="10008" max="10008" width="0" style="97" hidden="1" customWidth="1"/>
    <col min="10009" max="10009" width="13.140625" style="97" customWidth="1"/>
    <col min="10010" max="10012" width="0" style="97" hidden="1" customWidth="1"/>
    <col min="10013" max="10013" width="13.140625" style="97" customWidth="1"/>
    <col min="10014" max="10014" width="0" style="97" hidden="1" customWidth="1"/>
    <col min="10015" max="10022" width="13.140625" style="97" customWidth="1"/>
    <col min="10023" max="10023" width="15.140625" style="97" customWidth="1"/>
    <col min="10024" max="10242" width="9.140625" style="97"/>
    <col min="10243" max="10243" width="6.140625" style="97" customWidth="1"/>
    <col min="10244" max="10244" width="7.5703125" style="97" customWidth="1"/>
    <col min="10245" max="10245" width="27.140625" style="97" customWidth="1"/>
    <col min="10246" max="10246" width="20.140625" style="97" customWidth="1"/>
    <col min="10247" max="10247" width="7.5703125" style="97" customWidth="1"/>
    <col min="10248" max="10248" width="20.140625" style="97" customWidth="1"/>
    <col min="10249" max="10249" width="28.140625" style="97" customWidth="1"/>
    <col min="10250" max="10250" width="7.5703125" style="97" customWidth="1"/>
    <col min="10251" max="10251" width="24.140625" style="97" customWidth="1"/>
    <col min="10252" max="10252" width="12.5703125" style="97" customWidth="1"/>
    <col min="10253" max="10257" width="9" style="97" customWidth="1"/>
    <col min="10258" max="10263" width="13.140625" style="97" customWidth="1"/>
    <col min="10264" max="10264" width="0" style="97" hidden="1" customWidth="1"/>
    <col min="10265" max="10265" width="13.140625" style="97" customWidth="1"/>
    <col min="10266" max="10268" width="0" style="97" hidden="1" customWidth="1"/>
    <col min="10269" max="10269" width="13.140625" style="97" customWidth="1"/>
    <col min="10270" max="10270" width="0" style="97" hidden="1" customWidth="1"/>
    <col min="10271" max="10278" width="13.140625" style="97" customWidth="1"/>
    <col min="10279" max="10279" width="15.140625" style="97" customWidth="1"/>
    <col min="10280" max="10498" width="9.140625" style="97"/>
    <col min="10499" max="10499" width="6.140625" style="97" customWidth="1"/>
    <col min="10500" max="10500" width="7.5703125" style="97" customWidth="1"/>
    <col min="10501" max="10501" width="27.140625" style="97" customWidth="1"/>
    <col min="10502" max="10502" width="20.140625" style="97" customWidth="1"/>
    <col min="10503" max="10503" width="7.5703125" style="97" customWidth="1"/>
    <col min="10504" max="10504" width="20.140625" style="97" customWidth="1"/>
    <col min="10505" max="10505" width="28.140625" style="97" customWidth="1"/>
    <col min="10506" max="10506" width="7.5703125" style="97" customWidth="1"/>
    <col min="10507" max="10507" width="24.140625" style="97" customWidth="1"/>
    <col min="10508" max="10508" width="12.5703125" style="97" customWidth="1"/>
    <col min="10509" max="10513" width="9" style="97" customWidth="1"/>
    <col min="10514" max="10519" width="13.140625" style="97" customWidth="1"/>
    <col min="10520" max="10520" width="0" style="97" hidden="1" customWidth="1"/>
    <col min="10521" max="10521" width="13.140625" style="97" customWidth="1"/>
    <col min="10522" max="10524" width="0" style="97" hidden="1" customWidth="1"/>
    <col min="10525" max="10525" width="13.140625" style="97" customWidth="1"/>
    <col min="10526" max="10526" width="0" style="97" hidden="1" customWidth="1"/>
    <col min="10527" max="10534" width="13.140625" style="97" customWidth="1"/>
    <col min="10535" max="10535" width="15.140625" style="97" customWidth="1"/>
    <col min="10536" max="10754" width="9.140625" style="97"/>
    <col min="10755" max="10755" width="6.140625" style="97" customWidth="1"/>
    <col min="10756" max="10756" width="7.5703125" style="97" customWidth="1"/>
    <col min="10757" max="10757" width="27.140625" style="97" customWidth="1"/>
    <col min="10758" max="10758" width="20.140625" style="97" customWidth="1"/>
    <col min="10759" max="10759" width="7.5703125" style="97" customWidth="1"/>
    <col min="10760" max="10760" width="20.140625" style="97" customWidth="1"/>
    <col min="10761" max="10761" width="28.140625" style="97" customWidth="1"/>
    <col min="10762" max="10762" width="7.5703125" style="97" customWidth="1"/>
    <col min="10763" max="10763" width="24.140625" style="97" customWidth="1"/>
    <col min="10764" max="10764" width="12.5703125" style="97" customWidth="1"/>
    <col min="10765" max="10769" width="9" style="97" customWidth="1"/>
    <col min="10770" max="10775" width="13.140625" style="97" customWidth="1"/>
    <col min="10776" max="10776" width="0" style="97" hidden="1" customWidth="1"/>
    <col min="10777" max="10777" width="13.140625" style="97" customWidth="1"/>
    <col min="10778" max="10780" width="0" style="97" hidden="1" customWidth="1"/>
    <col min="10781" max="10781" width="13.140625" style="97" customWidth="1"/>
    <col min="10782" max="10782" width="0" style="97" hidden="1" customWidth="1"/>
    <col min="10783" max="10790" width="13.140625" style="97" customWidth="1"/>
    <col min="10791" max="10791" width="15.140625" style="97" customWidth="1"/>
    <col min="10792" max="11010" width="9.140625" style="97"/>
    <col min="11011" max="11011" width="6.140625" style="97" customWidth="1"/>
    <col min="11012" max="11012" width="7.5703125" style="97" customWidth="1"/>
    <col min="11013" max="11013" width="27.140625" style="97" customWidth="1"/>
    <col min="11014" max="11014" width="20.140625" style="97" customWidth="1"/>
    <col min="11015" max="11015" width="7.5703125" style="97" customWidth="1"/>
    <col min="11016" max="11016" width="20.140625" style="97" customWidth="1"/>
    <col min="11017" max="11017" width="28.140625" style="97" customWidth="1"/>
    <col min="11018" max="11018" width="7.5703125" style="97" customWidth="1"/>
    <col min="11019" max="11019" width="24.140625" style="97" customWidth="1"/>
    <col min="11020" max="11020" width="12.5703125" style="97" customWidth="1"/>
    <col min="11021" max="11025" width="9" style="97" customWidth="1"/>
    <col min="11026" max="11031" width="13.140625" style="97" customWidth="1"/>
    <col min="11032" max="11032" width="0" style="97" hidden="1" customWidth="1"/>
    <col min="11033" max="11033" width="13.140625" style="97" customWidth="1"/>
    <col min="11034" max="11036" width="0" style="97" hidden="1" customWidth="1"/>
    <col min="11037" max="11037" width="13.140625" style="97" customWidth="1"/>
    <col min="11038" max="11038" width="0" style="97" hidden="1" customWidth="1"/>
    <col min="11039" max="11046" width="13.140625" style="97" customWidth="1"/>
    <col min="11047" max="11047" width="15.140625" style="97" customWidth="1"/>
    <col min="11048" max="11266" width="9.140625" style="97"/>
    <col min="11267" max="11267" width="6.140625" style="97" customWidth="1"/>
    <col min="11268" max="11268" width="7.5703125" style="97" customWidth="1"/>
    <col min="11269" max="11269" width="27.140625" style="97" customWidth="1"/>
    <col min="11270" max="11270" width="20.140625" style="97" customWidth="1"/>
    <col min="11271" max="11271" width="7.5703125" style="97" customWidth="1"/>
    <col min="11272" max="11272" width="20.140625" style="97" customWidth="1"/>
    <col min="11273" max="11273" width="28.140625" style="97" customWidth="1"/>
    <col min="11274" max="11274" width="7.5703125" style="97" customWidth="1"/>
    <col min="11275" max="11275" width="24.140625" style="97" customWidth="1"/>
    <col min="11276" max="11276" width="12.5703125" style="97" customWidth="1"/>
    <col min="11277" max="11281" width="9" style="97" customWidth="1"/>
    <col min="11282" max="11287" width="13.140625" style="97" customWidth="1"/>
    <col min="11288" max="11288" width="0" style="97" hidden="1" customWidth="1"/>
    <col min="11289" max="11289" width="13.140625" style="97" customWidth="1"/>
    <col min="11290" max="11292" width="0" style="97" hidden="1" customWidth="1"/>
    <col min="11293" max="11293" width="13.140625" style="97" customWidth="1"/>
    <col min="11294" max="11294" width="0" style="97" hidden="1" customWidth="1"/>
    <col min="11295" max="11302" width="13.140625" style="97" customWidth="1"/>
    <col min="11303" max="11303" width="15.140625" style="97" customWidth="1"/>
    <col min="11304" max="11522" width="9.140625" style="97"/>
    <col min="11523" max="11523" width="6.140625" style="97" customWidth="1"/>
    <col min="11524" max="11524" width="7.5703125" style="97" customWidth="1"/>
    <col min="11525" max="11525" width="27.140625" style="97" customWidth="1"/>
    <col min="11526" max="11526" width="20.140625" style="97" customWidth="1"/>
    <col min="11527" max="11527" width="7.5703125" style="97" customWidth="1"/>
    <col min="11528" max="11528" width="20.140625" style="97" customWidth="1"/>
    <col min="11529" max="11529" width="28.140625" style="97" customWidth="1"/>
    <col min="11530" max="11530" width="7.5703125" style="97" customWidth="1"/>
    <col min="11531" max="11531" width="24.140625" style="97" customWidth="1"/>
    <col min="11532" max="11532" width="12.5703125" style="97" customWidth="1"/>
    <col min="11533" max="11537" width="9" style="97" customWidth="1"/>
    <col min="11538" max="11543" width="13.140625" style="97" customWidth="1"/>
    <col min="11544" max="11544" width="0" style="97" hidden="1" customWidth="1"/>
    <col min="11545" max="11545" width="13.140625" style="97" customWidth="1"/>
    <col min="11546" max="11548" width="0" style="97" hidden="1" customWidth="1"/>
    <col min="11549" max="11549" width="13.140625" style="97" customWidth="1"/>
    <col min="11550" max="11550" width="0" style="97" hidden="1" customWidth="1"/>
    <col min="11551" max="11558" width="13.140625" style="97" customWidth="1"/>
    <col min="11559" max="11559" width="15.140625" style="97" customWidth="1"/>
    <col min="11560" max="11778" width="9.140625" style="97"/>
    <col min="11779" max="11779" width="6.140625" style="97" customWidth="1"/>
    <col min="11780" max="11780" width="7.5703125" style="97" customWidth="1"/>
    <col min="11781" max="11781" width="27.140625" style="97" customWidth="1"/>
    <col min="11782" max="11782" width="20.140625" style="97" customWidth="1"/>
    <col min="11783" max="11783" width="7.5703125" style="97" customWidth="1"/>
    <col min="11784" max="11784" width="20.140625" style="97" customWidth="1"/>
    <col min="11785" max="11785" width="28.140625" style="97" customWidth="1"/>
    <col min="11786" max="11786" width="7.5703125" style="97" customWidth="1"/>
    <col min="11787" max="11787" width="24.140625" style="97" customWidth="1"/>
    <col min="11788" max="11788" width="12.5703125" style="97" customWidth="1"/>
    <col min="11789" max="11793" width="9" style="97" customWidth="1"/>
    <col min="11794" max="11799" width="13.140625" style="97" customWidth="1"/>
    <col min="11800" max="11800" width="0" style="97" hidden="1" customWidth="1"/>
    <col min="11801" max="11801" width="13.140625" style="97" customWidth="1"/>
    <col min="11802" max="11804" width="0" style="97" hidden="1" customWidth="1"/>
    <col min="11805" max="11805" width="13.140625" style="97" customWidth="1"/>
    <col min="11806" max="11806" width="0" style="97" hidden="1" customWidth="1"/>
    <col min="11807" max="11814" width="13.140625" style="97" customWidth="1"/>
    <col min="11815" max="11815" width="15.140625" style="97" customWidth="1"/>
    <col min="11816" max="12034" width="9.140625" style="97"/>
    <col min="12035" max="12035" width="6.140625" style="97" customWidth="1"/>
    <col min="12036" max="12036" width="7.5703125" style="97" customWidth="1"/>
    <col min="12037" max="12037" width="27.140625" style="97" customWidth="1"/>
    <col min="12038" max="12038" width="20.140625" style="97" customWidth="1"/>
    <col min="12039" max="12039" width="7.5703125" style="97" customWidth="1"/>
    <col min="12040" max="12040" width="20.140625" style="97" customWidth="1"/>
    <col min="12041" max="12041" width="28.140625" style="97" customWidth="1"/>
    <col min="12042" max="12042" width="7.5703125" style="97" customWidth="1"/>
    <col min="12043" max="12043" width="24.140625" style="97" customWidth="1"/>
    <col min="12044" max="12044" width="12.5703125" style="97" customWidth="1"/>
    <col min="12045" max="12049" width="9" style="97" customWidth="1"/>
    <col min="12050" max="12055" width="13.140625" style="97" customWidth="1"/>
    <col min="12056" max="12056" width="0" style="97" hidden="1" customWidth="1"/>
    <col min="12057" max="12057" width="13.140625" style="97" customWidth="1"/>
    <col min="12058" max="12060" width="0" style="97" hidden="1" customWidth="1"/>
    <col min="12061" max="12061" width="13.140625" style="97" customWidth="1"/>
    <col min="12062" max="12062" width="0" style="97" hidden="1" customWidth="1"/>
    <col min="12063" max="12070" width="13.140625" style="97" customWidth="1"/>
    <col min="12071" max="12071" width="15.140625" style="97" customWidth="1"/>
    <col min="12072" max="12290" width="9.140625" style="97"/>
    <col min="12291" max="12291" width="6.140625" style="97" customWidth="1"/>
    <col min="12292" max="12292" width="7.5703125" style="97" customWidth="1"/>
    <col min="12293" max="12293" width="27.140625" style="97" customWidth="1"/>
    <col min="12294" max="12294" width="20.140625" style="97" customWidth="1"/>
    <col min="12295" max="12295" width="7.5703125" style="97" customWidth="1"/>
    <col min="12296" max="12296" width="20.140625" style="97" customWidth="1"/>
    <col min="12297" max="12297" width="28.140625" style="97" customWidth="1"/>
    <col min="12298" max="12298" width="7.5703125" style="97" customWidth="1"/>
    <col min="12299" max="12299" width="24.140625" style="97" customWidth="1"/>
    <col min="12300" max="12300" width="12.5703125" style="97" customWidth="1"/>
    <col min="12301" max="12305" width="9" style="97" customWidth="1"/>
    <col min="12306" max="12311" width="13.140625" style="97" customWidth="1"/>
    <col min="12312" max="12312" width="0" style="97" hidden="1" customWidth="1"/>
    <col min="12313" max="12313" width="13.140625" style="97" customWidth="1"/>
    <col min="12314" max="12316" width="0" style="97" hidden="1" customWidth="1"/>
    <col min="12317" max="12317" width="13.140625" style="97" customWidth="1"/>
    <col min="12318" max="12318" width="0" style="97" hidden="1" customWidth="1"/>
    <col min="12319" max="12326" width="13.140625" style="97" customWidth="1"/>
    <col min="12327" max="12327" width="15.140625" style="97" customWidth="1"/>
    <col min="12328" max="12546" width="9.140625" style="97"/>
    <col min="12547" max="12547" width="6.140625" style="97" customWidth="1"/>
    <col min="12548" max="12548" width="7.5703125" style="97" customWidth="1"/>
    <col min="12549" max="12549" width="27.140625" style="97" customWidth="1"/>
    <col min="12550" max="12550" width="20.140625" style="97" customWidth="1"/>
    <col min="12551" max="12551" width="7.5703125" style="97" customWidth="1"/>
    <col min="12552" max="12552" width="20.140625" style="97" customWidth="1"/>
    <col min="12553" max="12553" width="28.140625" style="97" customWidth="1"/>
    <col min="12554" max="12554" width="7.5703125" style="97" customWidth="1"/>
    <col min="12555" max="12555" width="24.140625" style="97" customWidth="1"/>
    <col min="12556" max="12556" width="12.5703125" style="97" customWidth="1"/>
    <col min="12557" max="12561" width="9" style="97" customWidth="1"/>
    <col min="12562" max="12567" width="13.140625" style="97" customWidth="1"/>
    <col min="12568" max="12568" width="0" style="97" hidden="1" customWidth="1"/>
    <col min="12569" max="12569" width="13.140625" style="97" customWidth="1"/>
    <col min="12570" max="12572" width="0" style="97" hidden="1" customWidth="1"/>
    <col min="12573" max="12573" width="13.140625" style="97" customWidth="1"/>
    <col min="12574" max="12574" width="0" style="97" hidden="1" customWidth="1"/>
    <col min="12575" max="12582" width="13.140625" style="97" customWidth="1"/>
    <col min="12583" max="12583" width="15.140625" style="97" customWidth="1"/>
    <col min="12584" max="12802" width="9.140625" style="97"/>
    <col min="12803" max="12803" width="6.140625" style="97" customWidth="1"/>
    <col min="12804" max="12804" width="7.5703125" style="97" customWidth="1"/>
    <col min="12805" max="12805" width="27.140625" style="97" customWidth="1"/>
    <col min="12806" max="12806" width="20.140625" style="97" customWidth="1"/>
    <col min="12807" max="12807" width="7.5703125" style="97" customWidth="1"/>
    <col min="12808" max="12808" width="20.140625" style="97" customWidth="1"/>
    <col min="12809" max="12809" width="28.140625" style="97" customWidth="1"/>
    <col min="12810" max="12810" width="7.5703125" style="97" customWidth="1"/>
    <col min="12811" max="12811" width="24.140625" style="97" customWidth="1"/>
    <col min="12812" max="12812" width="12.5703125" style="97" customWidth="1"/>
    <col min="12813" max="12817" width="9" style="97" customWidth="1"/>
    <col min="12818" max="12823" width="13.140625" style="97" customWidth="1"/>
    <col min="12824" max="12824" width="0" style="97" hidden="1" customWidth="1"/>
    <col min="12825" max="12825" width="13.140625" style="97" customWidth="1"/>
    <col min="12826" max="12828" width="0" style="97" hidden="1" customWidth="1"/>
    <col min="12829" max="12829" width="13.140625" style="97" customWidth="1"/>
    <col min="12830" max="12830" width="0" style="97" hidden="1" customWidth="1"/>
    <col min="12831" max="12838" width="13.140625" style="97" customWidth="1"/>
    <col min="12839" max="12839" width="15.140625" style="97" customWidth="1"/>
    <col min="12840" max="13058" width="9.140625" style="97"/>
    <col min="13059" max="13059" width="6.140625" style="97" customWidth="1"/>
    <col min="13060" max="13060" width="7.5703125" style="97" customWidth="1"/>
    <col min="13061" max="13061" width="27.140625" style="97" customWidth="1"/>
    <col min="13062" max="13062" width="20.140625" style="97" customWidth="1"/>
    <col min="13063" max="13063" width="7.5703125" style="97" customWidth="1"/>
    <col min="13064" max="13064" width="20.140625" style="97" customWidth="1"/>
    <col min="13065" max="13065" width="28.140625" style="97" customWidth="1"/>
    <col min="13066" max="13066" width="7.5703125" style="97" customWidth="1"/>
    <col min="13067" max="13067" width="24.140625" style="97" customWidth="1"/>
    <col min="13068" max="13068" width="12.5703125" style="97" customWidth="1"/>
    <col min="13069" max="13073" width="9" style="97" customWidth="1"/>
    <col min="13074" max="13079" width="13.140625" style="97" customWidth="1"/>
    <col min="13080" max="13080" width="0" style="97" hidden="1" customWidth="1"/>
    <col min="13081" max="13081" width="13.140625" style="97" customWidth="1"/>
    <col min="13082" max="13084" width="0" style="97" hidden="1" customWidth="1"/>
    <col min="13085" max="13085" width="13.140625" style="97" customWidth="1"/>
    <col min="13086" max="13086" width="0" style="97" hidden="1" customWidth="1"/>
    <col min="13087" max="13094" width="13.140625" style="97" customWidth="1"/>
    <col min="13095" max="13095" width="15.140625" style="97" customWidth="1"/>
    <col min="13096" max="13314" width="9.140625" style="97"/>
    <col min="13315" max="13315" width="6.140625" style="97" customWidth="1"/>
    <col min="13316" max="13316" width="7.5703125" style="97" customWidth="1"/>
    <col min="13317" max="13317" width="27.140625" style="97" customWidth="1"/>
    <col min="13318" max="13318" width="20.140625" style="97" customWidth="1"/>
    <col min="13319" max="13319" width="7.5703125" style="97" customWidth="1"/>
    <col min="13320" max="13320" width="20.140625" style="97" customWidth="1"/>
    <col min="13321" max="13321" width="28.140625" style="97" customWidth="1"/>
    <col min="13322" max="13322" width="7.5703125" style="97" customWidth="1"/>
    <col min="13323" max="13323" width="24.140625" style="97" customWidth="1"/>
    <col min="13324" max="13324" width="12.5703125" style="97" customWidth="1"/>
    <col min="13325" max="13329" width="9" style="97" customWidth="1"/>
    <col min="13330" max="13335" width="13.140625" style="97" customWidth="1"/>
    <col min="13336" max="13336" width="0" style="97" hidden="1" customWidth="1"/>
    <col min="13337" max="13337" width="13.140625" style="97" customWidth="1"/>
    <col min="13338" max="13340" width="0" style="97" hidden="1" customWidth="1"/>
    <col min="13341" max="13341" width="13.140625" style="97" customWidth="1"/>
    <col min="13342" max="13342" width="0" style="97" hidden="1" customWidth="1"/>
    <col min="13343" max="13350" width="13.140625" style="97" customWidth="1"/>
    <col min="13351" max="13351" width="15.140625" style="97" customWidth="1"/>
    <col min="13352" max="13570" width="9.140625" style="97"/>
    <col min="13571" max="13571" width="6.140625" style="97" customWidth="1"/>
    <col min="13572" max="13572" width="7.5703125" style="97" customWidth="1"/>
    <col min="13573" max="13573" width="27.140625" style="97" customWidth="1"/>
    <col min="13574" max="13574" width="20.140625" style="97" customWidth="1"/>
    <col min="13575" max="13575" width="7.5703125" style="97" customWidth="1"/>
    <col min="13576" max="13576" width="20.140625" style="97" customWidth="1"/>
    <col min="13577" max="13577" width="28.140625" style="97" customWidth="1"/>
    <col min="13578" max="13578" width="7.5703125" style="97" customWidth="1"/>
    <col min="13579" max="13579" width="24.140625" style="97" customWidth="1"/>
    <col min="13580" max="13580" width="12.5703125" style="97" customWidth="1"/>
    <col min="13581" max="13585" width="9" style="97" customWidth="1"/>
    <col min="13586" max="13591" width="13.140625" style="97" customWidth="1"/>
    <col min="13592" max="13592" width="0" style="97" hidden="1" customWidth="1"/>
    <col min="13593" max="13593" width="13.140625" style="97" customWidth="1"/>
    <col min="13594" max="13596" width="0" style="97" hidden="1" customWidth="1"/>
    <col min="13597" max="13597" width="13.140625" style="97" customWidth="1"/>
    <col min="13598" max="13598" width="0" style="97" hidden="1" customWidth="1"/>
    <col min="13599" max="13606" width="13.140625" style="97" customWidth="1"/>
    <col min="13607" max="13607" width="15.140625" style="97" customWidth="1"/>
    <col min="13608" max="13826" width="9.140625" style="97"/>
    <col min="13827" max="13827" width="6.140625" style="97" customWidth="1"/>
    <col min="13828" max="13828" width="7.5703125" style="97" customWidth="1"/>
    <col min="13829" max="13829" width="27.140625" style="97" customWidth="1"/>
    <col min="13830" max="13830" width="20.140625" style="97" customWidth="1"/>
    <col min="13831" max="13831" width="7.5703125" style="97" customWidth="1"/>
    <col min="13832" max="13832" width="20.140625" style="97" customWidth="1"/>
    <col min="13833" max="13833" width="28.140625" style="97" customWidth="1"/>
    <col min="13834" max="13834" width="7.5703125" style="97" customWidth="1"/>
    <col min="13835" max="13835" width="24.140625" style="97" customWidth="1"/>
    <col min="13836" max="13836" width="12.5703125" style="97" customWidth="1"/>
    <col min="13837" max="13841" width="9" style="97" customWidth="1"/>
    <col min="13842" max="13847" width="13.140625" style="97" customWidth="1"/>
    <col min="13848" max="13848" width="0" style="97" hidden="1" customWidth="1"/>
    <col min="13849" max="13849" width="13.140625" style="97" customWidth="1"/>
    <col min="13850" max="13852" width="0" style="97" hidden="1" customWidth="1"/>
    <col min="13853" max="13853" width="13.140625" style="97" customWidth="1"/>
    <col min="13854" max="13854" width="0" style="97" hidden="1" customWidth="1"/>
    <col min="13855" max="13862" width="13.140625" style="97" customWidth="1"/>
    <col min="13863" max="13863" width="15.140625" style="97" customWidth="1"/>
    <col min="13864" max="14082" width="9.140625" style="97"/>
    <col min="14083" max="14083" width="6.140625" style="97" customWidth="1"/>
    <col min="14084" max="14084" width="7.5703125" style="97" customWidth="1"/>
    <col min="14085" max="14085" width="27.140625" style="97" customWidth="1"/>
    <col min="14086" max="14086" width="20.140625" style="97" customWidth="1"/>
    <col min="14087" max="14087" width="7.5703125" style="97" customWidth="1"/>
    <col min="14088" max="14088" width="20.140625" style="97" customWidth="1"/>
    <col min="14089" max="14089" width="28.140625" style="97" customWidth="1"/>
    <col min="14090" max="14090" width="7.5703125" style="97" customWidth="1"/>
    <col min="14091" max="14091" width="24.140625" style="97" customWidth="1"/>
    <col min="14092" max="14092" width="12.5703125" style="97" customWidth="1"/>
    <col min="14093" max="14097" width="9" style="97" customWidth="1"/>
    <col min="14098" max="14103" width="13.140625" style="97" customWidth="1"/>
    <col min="14104" max="14104" width="0" style="97" hidden="1" customWidth="1"/>
    <col min="14105" max="14105" width="13.140625" style="97" customWidth="1"/>
    <col min="14106" max="14108" width="0" style="97" hidden="1" customWidth="1"/>
    <col min="14109" max="14109" width="13.140625" style="97" customWidth="1"/>
    <col min="14110" max="14110" width="0" style="97" hidden="1" customWidth="1"/>
    <col min="14111" max="14118" width="13.140625" style="97" customWidth="1"/>
    <col min="14119" max="14119" width="15.140625" style="97" customWidth="1"/>
    <col min="14120" max="14338" width="9.140625" style="97"/>
    <col min="14339" max="14339" width="6.140625" style="97" customWidth="1"/>
    <col min="14340" max="14340" width="7.5703125" style="97" customWidth="1"/>
    <col min="14341" max="14341" width="27.140625" style="97" customWidth="1"/>
    <col min="14342" max="14342" width="20.140625" style="97" customWidth="1"/>
    <col min="14343" max="14343" width="7.5703125" style="97" customWidth="1"/>
    <col min="14344" max="14344" width="20.140625" style="97" customWidth="1"/>
    <col min="14345" max="14345" width="28.140625" style="97" customWidth="1"/>
    <col min="14346" max="14346" width="7.5703125" style="97" customWidth="1"/>
    <col min="14347" max="14347" width="24.140625" style="97" customWidth="1"/>
    <col min="14348" max="14348" width="12.5703125" style="97" customWidth="1"/>
    <col min="14349" max="14353" width="9" style="97" customWidth="1"/>
    <col min="14354" max="14359" width="13.140625" style="97" customWidth="1"/>
    <col min="14360" max="14360" width="0" style="97" hidden="1" customWidth="1"/>
    <col min="14361" max="14361" width="13.140625" style="97" customWidth="1"/>
    <col min="14362" max="14364" width="0" style="97" hidden="1" customWidth="1"/>
    <col min="14365" max="14365" width="13.140625" style="97" customWidth="1"/>
    <col min="14366" max="14366" width="0" style="97" hidden="1" customWidth="1"/>
    <col min="14367" max="14374" width="13.140625" style="97" customWidth="1"/>
    <col min="14375" max="14375" width="15.140625" style="97" customWidth="1"/>
    <col min="14376" max="14594" width="9.140625" style="97"/>
    <col min="14595" max="14595" width="6.140625" style="97" customWidth="1"/>
    <col min="14596" max="14596" width="7.5703125" style="97" customWidth="1"/>
    <col min="14597" max="14597" width="27.140625" style="97" customWidth="1"/>
    <col min="14598" max="14598" width="20.140625" style="97" customWidth="1"/>
    <col min="14599" max="14599" width="7.5703125" style="97" customWidth="1"/>
    <col min="14600" max="14600" width="20.140625" style="97" customWidth="1"/>
    <col min="14601" max="14601" width="28.140625" style="97" customWidth="1"/>
    <col min="14602" max="14602" width="7.5703125" style="97" customWidth="1"/>
    <col min="14603" max="14603" width="24.140625" style="97" customWidth="1"/>
    <col min="14604" max="14604" width="12.5703125" style="97" customWidth="1"/>
    <col min="14605" max="14609" width="9" style="97" customWidth="1"/>
    <col min="14610" max="14615" width="13.140625" style="97" customWidth="1"/>
    <col min="14616" max="14616" width="0" style="97" hidden="1" customWidth="1"/>
    <col min="14617" max="14617" width="13.140625" style="97" customWidth="1"/>
    <col min="14618" max="14620" width="0" style="97" hidden="1" customWidth="1"/>
    <col min="14621" max="14621" width="13.140625" style="97" customWidth="1"/>
    <col min="14622" max="14622" width="0" style="97" hidden="1" customWidth="1"/>
    <col min="14623" max="14630" width="13.140625" style="97" customWidth="1"/>
    <col min="14631" max="14631" width="15.140625" style="97" customWidth="1"/>
    <col min="14632" max="14850" width="9.140625" style="97"/>
    <col min="14851" max="14851" width="6.140625" style="97" customWidth="1"/>
    <col min="14852" max="14852" width="7.5703125" style="97" customWidth="1"/>
    <col min="14853" max="14853" width="27.140625" style="97" customWidth="1"/>
    <col min="14854" max="14854" width="20.140625" style="97" customWidth="1"/>
    <col min="14855" max="14855" width="7.5703125" style="97" customWidth="1"/>
    <col min="14856" max="14856" width="20.140625" style="97" customWidth="1"/>
    <col min="14857" max="14857" width="28.140625" style="97" customWidth="1"/>
    <col min="14858" max="14858" width="7.5703125" style="97" customWidth="1"/>
    <col min="14859" max="14859" width="24.140625" style="97" customWidth="1"/>
    <col min="14860" max="14860" width="12.5703125" style="97" customWidth="1"/>
    <col min="14861" max="14865" width="9" style="97" customWidth="1"/>
    <col min="14866" max="14871" width="13.140625" style="97" customWidth="1"/>
    <col min="14872" max="14872" width="0" style="97" hidden="1" customWidth="1"/>
    <col min="14873" max="14873" width="13.140625" style="97" customWidth="1"/>
    <col min="14874" max="14876" width="0" style="97" hidden="1" customWidth="1"/>
    <col min="14877" max="14877" width="13.140625" style="97" customWidth="1"/>
    <col min="14878" max="14878" width="0" style="97" hidden="1" customWidth="1"/>
    <col min="14879" max="14886" width="13.140625" style="97" customWidth="1"/>
    <col min="14887" max="14887" width="15.140625" style="97" customWidth="1"/>
    <col min="14888" max="15106" width="9.140625" style="97"/>
    <col min="15107" max="15107" width="6.140625" style="97" customWidth="1"/>
    <col min="15108" max="15108" width="7.5703125" style="97" customWidth="1"/>
    <col min="15109" max="15109" width="27.140625" style="97" customWidth="1"/>
    <col min="15110" max="15110" width="20.140625" style="97" customWidth="1"/>
    <col min="15111" max="15111" width="7.5703125" style="97" customWidth="1"/>
    <col min="15112" max="15112" width="20.140625" style="97" customWidth="1"/>
    <col min="15113" max="15113" width="28.140625" style="97" customWidth="1"/>
    <col min="15114" max="15114" width="7.5703125" style="97" customWidth="1"/>
    <col min="15115" max="15115" width="24.140625" style="97" customWidth="1"/>
    <col min="15116" max="15116" width="12.5703125" style="97" customWidth="1"/>
    <col min="15117" max="15121" width="9" style="97" customWidth="1"/>
    <col min="15122" max="15127" width="13.140625" style="97" customWidth="1"/>
    <col min="15128" max="15128" width="0" style="97" hidden="1" customWidth="1"/>
    <col min="15129" max="15129" width="13.140625" style="97" customWidth="1"/>
    <col min="15130" max="15132" width="0" style="97" hidden="1" customWidth="1"/>
    <col min="15133" max="15133" width="13.140625" style="97" customWidth="1"/>
    <col min="15134" max="15134" width="0" style="97" hidden="1" customWidth="1"/>
    <col min="15135" max="15142" width="13.140625" style="97" customWidth="1"/>
    <col min="15143" max="15143" width="15.140625" style="97" customWidth="1"/>
    <col min="15144" max="15362" width="9.140625" style="97"/>
    <col min="15363" max="15363" width="6.140625" style="97" customWidth="1"/>
    <col min="15364" max="15364" width="7.5703125" style="97" customWidth="1"/>
    <col min="15365" max="15365" width="27.140625" style="97" customWidth="1"/>
    <col min="15366" max="15366" width="20.140625" style="97" customWidth="1"/>
    <col min="15367" max="15367" width="7.5703125" style="97" customWidth="1"/>
    <col min="15368" max="15368" width="20.140625" style="97" customWidth="1"/>
    <col min="15369" max="15369" width="28.140625" style="97" customWidth="1"/>
    <col min="15370" max="15370" width="7.5703125" style="97" customWidth="1"/>
    <col min="15371" max="15371" width="24.140625" style="97" customWidth="1"/>
    <col min="15372" max="15372" width="12.5703125" style="97" customWidth="1"/>
    <col min="15373" max="15377" width="9" style="97" customWidth="1"/>
    <col min="15378" max="15383" width="13.140625" style="97" customWidth="1"/>
    <col min="15384" max="15384" width="0" style="97" hidden="1" customWidth="1"/>
    <col min="15385" max="15385" width="13.140625" style="97" customWidth="1"/>
    <col min="15386" max="15388" width="0" style="97" hidden="1" customWidth="1"/>
    <col min="15389" max="15389" width="13.140625" style="97" customWidth="1"/>
    <col min="15390" max="15390" width="0" style="97" hidden="1" customWidth="1"/>
    <col min="15391" max="15398" width="13.140625" style="97" customWidth="1"/>
    <col min="15399" max="15399" width="15.140625" style="97" customWidth="1"/>
    <col min="15400" max="15618" width="9.140625" style="97"/>
    <col min="15619" max="15619" width="6.140625" style="97" customWidth="1"/>
    <col min="15620" max="15620" width="7.5703125" style="97" customWidth="1"/>
    <col min="15621" max="15621" width="27.140625" style="97" customWidth="1"/>
    <col min="15622" max="15622" width="20.140625" style="97" customWidth="1"/>
    <col min="15623" max="15623" width="7.5703125" style="97" customWidth="1"/>
    <col min="15624" max="15624" width="20.140625" style="97" customWidth="1"/>
    <col min="15625" max="15625" width="28.140625" style="97" customWidth="1"/>
    <col min="15626" max="15626" width="7.5703125" style="97" customWidth="1"/>
    <col min="15627" max="15627" width="24.140625" style="97" customWidth="1"/>
    <col min="15628" max="15628" width="12.5703125" style="97" customWidth="1"/>
    <col min="15629" max="15633" width="9" style="97" customWidth="1"/>
    <col min="15634" max="15639" width="13.140625" style="97" customWidth="1"/>
    <col min="15640" max="15640" width="0" style="97" hidden="1" customWidth="1"/>
    <col min="15641" max="15641" width="13.140625" style="97" customWidth="1"/>
    <col min="15642" max="15644" width="0" style="97" hidden="1" customWidth="1"/>
    <col min="15645" max="15645" width="13.140625" style="97" customWidth="1"/>
    <col min="15646" max="15646" width="0" style="97" hidden="1" customWidth="1"/>
    <col min="15647" max="15654" width="13.140625" style="97" customWidth="1"/>
    <col min="15655" max="15655" width="15.140625" style="97" customWidth="1"/>
    <col min="15656" max="15874" width="9.140625" style="97"/>
    <col min="15875" max="15875" width="6.140625" style="97" customWidth="1"/>
    <col min="15876" max="15876" width="7.5703125" style="97" customWidth="1"/>
    <col min="15877" max="15877" width="27.140625" style="97" customWidth="1"/>
    <col min="15878" max="15878" width="20.140625" style="97" customWidth="1"/>
    <col min="15879" max="15879" width="7.5703125" style="97" customWidth="1"/>
    <col min="15880" max="15880" width="20.140625" style="97" customWidth="1"/>
    <col min="15881" max="15881" width="28.140625" style="97" customWidth="1"/>
    <col min="15882" max="15882" width="7.5703125" style="97" customWidth="1"/>
    <col min="15883" max="15883" width="24.140625" style="97" customWidth="1"/>
    <col min="15884" max="15884" width="12.5703125" style="97" customWidth="1"/>
    <col min="15885" max="15889" width="9" style="97" customWidth="1"/>
    <col min="15890" max="15895" width="13.140625" style="97" customWidth="1"/>
    <col min="15896" max="15896" width="0" style="97" hidden="1" customWidth="1"/>
    <col min="15897" max="15897" width="13.140625" style="97" customWidth="1"/>
    <col min="15898" max="15900" width="0" style="97" hidden="1" customWidth="1"/>
    <col min="15901" max="15901" width="13.140625" style="97" customWidth="1"/>
    <col min="15902" max="15902" width="0" style="97" hidden="1" customWidth="1"/>
    <col min="15903" max="15910" width="13.140625" style="97" customWidth="1"/>
    <col min="15911" max="15911" width="15.140625" style="97" customWidth="1"/>
    <col min="15912" max="16130" width="9.140625" style="97"/>
    <col min="16131" max="16131" width="6.140625" style="97" customWidth="1"/>
    <col min="16132" max="16132" width="7.5703125" style="97" customWidth="1"/>
    <col min="16133" max="16133" width="27.140625" style="97" customWidth="1"/>
    <col min="16134" max="16134" width="20.140625" style="97" customWidth="1"/>
    <col min="16135" max="16135" width="7.5703125" style="97" customWidth="1"/>
    <col min="16136" max="16136" width="20.140625" style="97" customWidth="1"/>
    <col min="16137" max="16137" width="28.140625" style="97" customWidth="1"/>
    <col min="16138" max="16138" width="7.5703125" style="97" customWidth="1"/>
    <col min="16139" max="16139" width="24.140625" style="97" customWidth="1"/>
    <col min="16140" max="16140" width="12.5703125" style="97" customWidth="1"/>
    <col min="16141" max="16145" width="9" style="97" customWidth="1"/>
    <col min="16146" max="16151" width="13.140625" style="97" customWidth="1"/>
    <col min="16152" max="16152" width="0" style="97" hidden="1" customWidth="1"/>
    <col min="16153" max="16153" width="13.140625" style="97" customWidth="1"/>
    <col min="16154" max="16156" width="0" style="97" hidden="1" customWidth="1"/>
    <col min="16157" max="16157" width="13.140625" style="97" customWidth="1"/>
    <col min="16158" max="16158" width="0" style="97" hidden="1" customWidth="1"/>
    <col min="16159" max="16166" width="13.140625" style="97" customWidth="1"/>
    <col min="16167" max="16167" width="15.140625" style="97" customWidth="1"/>
    <col min="16168" max="16384" width="9.140625" style="97"/>
  </cols>
  <sheetData>
    <row r="1" spans="1:38" ht="23.25" customHeight="1" x14ac:dyDescent="0.25">
      <c r="B1" s="395" t="s">
        <v>244</v>
      </c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395"/>
      <c r="AB1" s="98"/>
      <c r="AC1" s="98"/>
      <c r="AD1" s="98"/>
      <c r="AE1" s="98"/>
      <c r="AF1" s="98"/>
      <c r="AG1" s="98"/>
      <c r="AH1" s="98"/>
      <c r="AI1" s="98"/>
      <c r="AJ1" s="98"/>
      <c r="AK1" s="98"/>
    </row>
    <row r="2" spans="1:38" ht="23.25" customHeight="1" x14ac:dyDescent="0.25">
      <c r="B2" s="396" t="s">
        <v>245</v>
      </c>
      <c r="C2" s="396"/>
      <c r="D2" s="99" t="s">
        <v>1082</v>
      </c>
    </row>
    <row r="3" spans="1:38" ht="23.25" customHeight="1" x14ac:dyDescent="0.25">
      <c r="B3" s="397" t="s">
        <v>246</v>
      </c>
      <c r="C3" s="398" t="s">
        <v>247</v>
      </c>
      <c r="D3" s="398"/>
      <c r="E3" s="397" t="s">
        <v>248</v>
      </c>
      <c r="F3" s="399" t="s">
        <v>249</v>
      </c>
      <c r="G3" s="399"/>
      <c r="H3" s="397" t="s">
        <v>250</v>
      </c>
      <c r="I3" s="115"/>
      <c r="J3" s="397" t="s">
        <v>251</v>
      </c>
      <c r="K3" s="397"/>
      <c r="L3" s="397"/>
      <c r="M3" s="397" t="s">
        <v>252</v>
      </c>
      <c r="N3" s="397" t="s">
        <v>253</v>
      </c>
      <c r="O3" s="397" t="s">
        <v>254</v>
      </c>
      <c r="P3" s="397" t="s">
        <v>255</v>
      </c>
      <c r="Q3" s="397" t="s">
        <v>256</v>
      </c>
      <c r="R3" s="397" t="s">
        <v>257</v>
      </c>
      <c r="S3" s="397" t="s">
        <v>258</v>
      </c>
      <c r="T3" s="397" t="s">
        <v>259</v>
      </c>
      <c r="U3" s="397" t="s">
        <v>260</v>
      </c>
      <c r="V3" s="399" t="s">
        <v>261</v>
      </c>
      <c r="W3" s="399" t="s">
        <v>262</v>
      </c>
      <c r="X3" s="397" t="s">
        <v>263</v>
      </c>
      <c r="Y3" s="397" t="s">
        <v>264</v>
      </c>
      <c r="Z3" s="397" t="s">
        <v>265</v>
      </c>
      <c r="AA3" s="397" t="s">
        <v>266</v>
      </c>
      <c r="AB3" s="397" t="s">
        <v>267</v>
      </c>
      <c r="AC3" s="397" t="s">
        <v>268</v>
      </c>
      <c r="AD3" s="397" t="s">
        <v>269</v>
      </c>
      <c r="AE3" s="397" t="s">
        <v>270</v>
      </c>
      <c r="AF3" s="397" t="s">
        <v>271</v>
      </c>
      <c r="AG3" s="397" t="s">
        <v>272</v>
      </c>
      <c r="AH3" s="397" t="s">
        <v>273</v>
      </c>
      <c r="AI3" s="397" t="s">
        <v>274</v>
      </c>
      <c r="AJ3" s="397" t="s">
        <v>275</v>
      </c>
      <c r="AK3" s="397" t="s">
        <v>276</v>
      </c>
      <c r="AL3" s="397" t="s">
        <v>277</v>
      </c>
    </row>
    <row r="4" spans="1:38" ht="23.25" customHeight="1" x14ac:dyDescent="0.25">
      <c r="B4" s="397"/>
      <c r="C4" s="100" t="s">
        <v>278</v>
      </c>
      <c r="D4" s="100" t="s">
        <v>279</v>
      </c>
      <c r="E4" s="397"/>
      <c r="F4" s="101" t="s">
        <v>278</v>
      </c>
      <c r="G4" s="101" t="s">
        <v>279</v>
      </c>
      <c r="H4" s="397"/>
      <c r="I4" s="115"/>
      <c r="J4" s="100" t="s">
        <v>278</v>
      </c>
      <c r="K4" s="100" t="s">
        <v>279</v>
      </c>
      <c r="L4" s="100" t="s">
        <v>280</v>
      </c>
      <c r="M4" s="397"/>
      <c r="N4" s="397"/>
      <c r="O4" s="397"/>
      <c r="P4" s="397"/>
      <c r="Q4" s="397"/>
      <c r="R4" s="397"/>
      <c r="S4" s="397"/>
      <c r="T4" s="397"/>
      <c r="U4" s="397"/>
      <c r="V4" s="399"/>
      <c r="W4" s="399"/>
      <c r="X4" s="397"/>
      <c r="Y4" s="397"/>
      <c r="Z4" s="397"/>
      <c r="AA4" s="397"/>
      <c r="AB4" s="397"/>
      <c r="AC4" s="397"/>
      <c r="AD4" s="397"/>
      <c r="AE4" s="397"/>
      <c r="AF4" s="397"/>
      <c r="AG4" s="397"/>
      <c r="AH4" s="397"/>
      <c r="AI4" s="397"/>
      <c r="AJ4" s="397"/>
      <c r="AK4" s="397"/>
      <c r="AL4" s="397"/>
    </row>
    <row r="5" spans="1:38" ht="23.25" customHeight="1" thickBot="1" x14ac:dyDescent="0.3">
      <c r="B5" s="102">
        <v>1</v>
      </c>
      <c r="C5" s="102">
        <v>2</v>
      </c>
      <c r="D5" s="102">
        <v>3</v>
      </c>
      <c r="E5" s="102">
        <v>4</v>
      </c>
      <c r="F5" s="102">
        <v>5</v>
      </c>
      <c r="G5" s="102">
        <v>6</v>
      </c>
      <c r="H5" s="102">
        <v>7</v>
      </c>
      <c r="I5" s="116"/>
      <c r="J5" s="102">
        <v>8</v>
      </c>
      <c r="K5" s="102">
        <v>9</v>
      </c>
      <c r="L5" s="102">
        <v>10</v>
      </c>
      <c r="M5" s="102">
        <v>11</v>
      </c>
      <c r="N5" s="102">
        <v>12</v>
      </c>
      <c r="O5" s="102">
        <v>13</v>
      </c>
      <c r="P5" s="102">
        <v>14</v>
      </c>
      <c r="Q5" s="102">
        <v>15</v>
      </c>
      <c r="R5" s="102">
        <v>16</v>
      </c>
      <c r="S5" s="102">
        <v>17</v>
      </c>
      <c r="T5" s="102">
        <v>18</v>
      </c>
      <c r="U5" s="102">
        <v>19</v>
      </c>
      <c r="V5" s="102">
        <v>20</v>
      </c>
      <c r="W5" s="102">
        <v>21</v>
      </c>
      <c r="X5" s="102">
        <v>22</v>
      </c>
      <c r="Y5" s="102">
        <v>23</v>
      </c>
      <c r="Z5" s="102">
        <v>24</v>
      </c>
      <c r="AA5" s="102">
        <v>25</v>
      </c>
      <c r="AB5" s="102">
        <v>26</v>
      </c>
      <c r="AC5" s="102">
        <v>27</v>
      </c>
      <c r="AD5" s="102">
        <v>28</v>
      </c>
      <c r="AE5" s="102">
        <v>29</v>
      </c>
      <c r="AF5" s="102">
        <v>30</v>
      </c>
      <c r="AG5" s="102">
        <v>31</v>
      </c>
      <c r="AH5" s="102">
        <v>32</v>
      </c>
      <c r="AI5" s="102">
        <v>33</v>
      </c>
      <c r="AJ5" s="102">
        <v>34</v>
      </c>
      <c r="AK5" s="102">
        <v>35</v>
      </c>
      <c r="AL5" s="102">
        <v>36</v>
      </c>
    </row>
    <row r="6" spans="1:38" ht="101.25" customHeight="1" x14ac:dyDescent="0.25">
      <c r="A6" s="94" t="str">
        <f>M6&amp;N6&amp;O6&amp;P6</f>
        <v/>
      </c>
      <c r="B6" s="146">
        <v>1</v>
      </c>
      <c r="C6" s="147" t="s">
        <v>281</v>
      </c>
      <c r="D6" s="147" t="s">
        <v>1099</v>
      </c>
      <c r="E6" s="148" t="s">
        <v>841</v>
      </c>
      <c r="F6" s="147" t="s">
        <v>842</v>
      </c>
      <c r="G6" s="147" t="s">
        <v>843</v>
      </c>
      <c r="H6" s="148" t="s">
        <v>844</v>
      </c>
      <c r="I6" s="148" t="s">
        <v>1151</v>
      </c>
      <c r="J6" s="147" t="s">
        <v>845</v>
      </c>
      <c r="K6" s="149" t="s">
        <v>846</v>
      </c>
      <c r="L6" s="148" t="s">
        <v>847</v>
      </c>
      <c r="M6" s="149"/>
      <c r="N6" s="149"/>
      <c r="O6" s="149"/>
      <c r="P6" s="149"/>
      <c r="Q6" s="149"/>
      <c r="R6" s="148" t="s">
        <v>291</v>
      </c>
      <c r="S6" s="149" t="s">
        <v>848</v>
      </c>
      <c r="T6" s="148" t="s">
        <v>849</v>
      </c>
      <c r="U6" s="148" t="s">
        <v>1284</v>
      </c>
      <c r="V6" s="149" t="s">
        <v>850</v>
      </c>
      <c r="W6" s="149" t="s">
        <v>1285</v>
      </c>
      <c r="X6" s="149" t="s">
        <v>290</v>
      </c>
      <c r="Y6" s="149" t="s">
        <v>851</v>
      </c>
      <c r="Z6" s="149" t="s">
        <v>290</v>
      </c>
      <c r="AA6" s="149" t="s">
        <v>290</v>
      </c>
      <c r="AB6" s="149" t="s">
        <v>290</v>
      </c>
      <c r="AC6" s="149" t="s">
        <v>1286</v>
      </c>
      <c r="AD6" s="149" t="s">
        <v>1287</v>
      </c>
      <c r="AE6" s="149" t="s">
        <v>1150</v>
      </c>
      <c r="AF6" s="150" t="s">
        <v>1288</v>
      </c>
      <c r="AG6" s="149" t="s">
        <v>290</v>
      </c>
      <c r="AH6" s="148" t="s">
        <v>297</v>
      </c>
      <c r="AI6" s="148" t="s">
        <v>297</v>
      </c>
      <c r="AJ6" s="149"/>
      <c r="AK6" s="151" t="s">
        <v>1289</v>
      </c>
      <c r="AL6" s="152" t="s">
        <v>299</v>
      </c>
    </row>
    <row r="7" spans="1:38" ht="92.25" customHeight="1" x14ac:dyDescent="0.25">
      <c r="A7" s="94" t="str">
        <f t="shared" ref="A7:A70" si="0">M7&amp;N7&amp;O7&amp;P7</f>
        <v/>
      </c>
      <c r="B7" s="153">
        <v>2</v>
      </c>
      <c r="C7" s="154" t="s">
        <v>281</v>
      </c>
      <c r="D7" s="154" t="s">
        <v>1099</v>
      </c>
      <c r="E7" s="155" t="s">
        <v>841</v>
      </c>
      <c r="F7" s="154" t="s">
        <v>842</v>
      </c>
      <c r="G7" s="154" t="s">
        <v>843</v>
      </c>
      <c r="H7" s="155" t="s">
        <v>854</v>
      </c>
      <c r="I7" s="155" t="s">
        <v>1152</v>
      </c>
      <c r="J7" s="154" t="s">
        <v>855</v>
      </c>
      <c r="K7" s="156" t="s">
        <v>856</v>
      </c>
      <c r="L7" s="155" t="s">
        <v>847</v>
      </c>
      <c r="M7" s="156"/>
      <c r="N7" s="156"/>
      <c r="O7" s="156"/>
      <c r="P7" s="156"/>
      <c r="Q7" s="156"/>
      <c r="R7" s="155" t="s">
        <v>291</v>
      </c>
      <c r="S7" s="156" t="s">
        <v>848</v>
      </c>
      <c r="T7" s="155" t="s">
        <v>1153</v>
      </c>
      <c r="U7" s="155" t="s">
        <v>1154</v>
      </c>
      <c r="V7" s="156" t="s">
        <v>1155</v>
      </c>
      <c r="W7" s="156" t="s">
        <v>1156</v>
      </c>
      <c r="X7" s="156" t="s">
        <v>290</v>
      </c>
      <c r="Y7" s="156" t="s">
        <v>1000</v>
      </c>
      <c r="Z7" s="156" t="s">
        <v>290</v>
      </c>
      <c r="AA7" s="156" t="s">
        <v>290</v>
      </c>
      <c r="AB7" s="156" t="s">
        <v>290</v>
      </c>
      <c r="AC7" s="156" t="s">
        <v>1290</v>
      </c>
      <c r="AD7" s="156" t="s">
        <v>1291</v>
      </c>
      <c r="AE7" s="156" t="s">
        <v>1084</v>
      </c>
      <c r="AF7" s="157" t="s">
        <v>858</v>
      </c>
      <c r="AG7" s="156" t="s">
        <v>290</v>
      </c>
      <c r="AH7" s="155" t="s">
        <v>297</v>
      </c>
      <c r="AI7" s="155" t="s">
        <v>297</v>
      </c>
      <c r="AJ7" s="156" t="s">
        <v>290</v>
      </c>
      <c r="AK7" s="158" t="s">
        <v>853</v>
      </c>
      <c r="AL7" s="159" t="s">
        <v>299</v>
      </c>
    </row>
    <row r="8" spans="1:38" ht="409.5" x14ac:dyDescent="0.25">
      <c r="A8" s="94" t="str">
        <f t="shared" si="0"/>
        <v/>
      </c>
      <c r="B8" s="153">
        <v>3</v>
      </c>
      <c r="C8" s="154" t="s">
        <v>281</v>
      </c>
      <c r="D8" s="154" t="s">
        <v>1099</v>
      </c>
      <c r="E8" s="155" t="s">
        <v>841</v>
      </c>
      <c r="F8" s="154" t="s">
        <v>842</v>
      </c>
      <c r="G8" s="154" t="s">
        <v>843</v>
      </c>
      <c r="H8" s="155" t="s">
        <v>1147</v>
      </c>
      <c r="I8" s="155"/>
      <c r="J8" s="154" t="s">
        <v>987</v>
      </c>
      <c r="K8" s="156" t="s">
        <v>988</v>
      </c>
      <c r="L8" s="155" t="s">
        <v>847</v>
      </c>
      <c r="M8" s="156"/>
      <c r="N8" s="156"/>
      <c r="O8" s="156"/>
      <c r="P8" s="156"/>
      <c r="Q8" s="156"/>
      <c r="R8" s="155" t="s">
        <v>291</v>
      </c>
      <c r="S8" s="156" t="s">
        <v>848</v>
      </c>
      <c r="T8" s="155" t="s">
        <v>857</v>
      </c>
      <c r="U8" s="155" t="s">
        <v>989</v>
      </c>
      <c r="V8" s="156" t="s">
        <v>990</v>
      </c>
      <c r="W8" s="156" t="s">
        <v>1148</v>
      </c>
      <c r="X8" s="156" t="s">
        <v>290</v>
      </c>
      <c r="Y8" s="156" t="s">
        <v>1149</v>
      </c>
      <c r="Z8" s="156" t="s">
        <v>290</v>
      </c>
      <c r="AA8" s="156" t="s">
        <v>290</v>
      </c>
      <c r="AB8" s="156" t="s">
        <v>290</v>
      </c>
      <c r="AC8" s="156" t="s">
        <v>1292</v>
      </c>
      <c r="AD8" s="156" t="s">
        <v>1293</v>
      </c>
      <c r="AE8" s="156" t="s">
        <v>1150</v>
      </c>
      <c r="AF8" s="157" t="s">
        <v>858</v>
      </c>
      <c r="AG8" s="156" t="s">
        <v>290</v>
      </c>
      <c r="AH8" s="155" t="s">
        <v>297</v>
      </c>
      <c r="AI8" s="155" t="s">
        <v>297</v>
      </c>
      <c r="AJ8" s="156" t="s">
        <v>290</v>
      </c>
      <c r="AK8" s="158" t="s">
        <v>853</v>
      </c>
      <c r="AL8" s="159" t="s">
        <v>299</v>
      </c>
    </row>
    <row r="9" spans="1:38" ht="409.5" x14ac:dyDescent="0.25">
      <c r="A9" s="94" t="str">
        <f t="shared" si="0"/>
        <v/>
      </c>
      <c r="B9" s="153">
        <v>4</v>
      </c>
      <c r="C9" s="154" t="s">
        <v>281</v>
      </c>
      <c r="D9" s="154" t="s">
        <v>1099</v>
      </c>
      <c r="E9" s="155" t="s">
        <v>841</v>
      </c>
      <c r="F9" s="154" t="s">
        <v>842</v>
      </c>
      <c r="G9" s="154" t="s">
        <v>843</v>
      </c>
      <c r="H9" s="155" t="s">
        <v>986</v>
      </c>
      <c r="I9" s="155" t="s">
        <v>1185</v>
      </c>
      <c r="J9" s="154" t="s">
        <v>987</v>
      </c>
      <c r="K9" s="156" t="s">
        <v>988</v>
      </c>
      <c r="L9" s="155" t="s">
        <v>847</v>
      </c>
      <c r="M9" s="156"/>
      <c r="N9" s="156"/>
      <c r="O9" s="156"/>
      <c r="P9" s="156"/>
      <c r="Q9" s="156"/>
      <c r="R9" s="155" t="s">
        <v>291</v>
      </c>
      <c r="S9" s="156" t="s">
        <v>848</v>
      </c>
      <c r="T9" s="155" t="s">
        <v>1153</v>
      </c>
      <c r="U9" s="155" t="s">
        <v>1186</v>
      </c>
      <c r="V9" s="156" t="s">
        <v>1187</v>
      </c>
      <c r="W9" s="156" t="s">
        <v>1188</v>
      </c>
      <c r="X9" s="156" t="s">
        <v>290</v>
      </c>
      <c r="Y9" s="156" t="s">
        <v>1189</v>
      </c>
      <c r="Z9" s="156" t="s">
        <v>290</v>
      </c>
      <c r="AA9" s="156" t="s">
        <v>290</v>
      </c>
      <c r="AB9" s="156" t="s">
        <v>290</v>
      </c>
      <c r="AC9" s="156" t="s">
        <v>1292</v>
      </c>
      <c r="AD9" s="156" t="s">
        <v>1294</v>
      </c>
      <c r="AE9" s="156" t="s">
        <v>1084</v>
      </c>
      <c r="AF9" s="157" t="s">
        <v>858</v>
      </c>
      <c r="AG9" s="156" t="s">
        <v>290</v>
      </c>
      <c r="AH9" s="155" t="s">
        <v>297</v>
      </c>
      <c r="AI9" s="155" t="s">
        <v>297</v>
      </c>
      <c r="AJ9" s="156" t="s">
        <v>290</v>
      </c>
      <c r="AK9" s="158" t="s">
        <v>218</v>
      </c>
      <c r="AL9" s="159" t="s">
        <v>299</v>
      </c>
    </row>
    <row r="10" spans="1:38" ht="409.5" x14ac:dyDescent="0.25">
      <c r="A10" s="94" t="str">
        <f t="shared" si="0"/>
        <v>с круглогодичным круглосуточным пребыванием</v>
      </c>
      <c r="B10" s="153">
        <v>5</v>
      </c>
      <c r="C10" s="154" t="s">
        <v>281</v>
      </c>
      <c r="D10" s="154" t="s">
        <v>1099</v>
      </c>
      <c r="E10" s="155" t="s">
        <v>282</v>
      </c>
      <c r="F10" s="154" t="s">
        <v>842</v>
      </c>
      <c r="G10" s="154" t="s">
        <v>911</v>
      </c>
      <c r="H10" s="155" t="s">
        <v>912</v>
      </c>
      <c r="I10" s="155"/>
      <c r="J10" s="154" t="s">
        <v>913</v>
      </c>
      <c r="K10" s="156" t="s">
        <v>914</v>
      </c>
      <c r="L10" s="155" t="s">
        <v>288</v>
      </c>
      <c r="M10" s="156" t="s">
        <v>290</v>
      </c>
      <c r="N10" s="156" t="s">
        <v>290</v>
      </c>
      <c r="O10" s="156" t="s">
        <v>290</v>
      </c>
      <c r="P10" s="156" t="s">
        <v>915</v>
      </c>
      <c r="Q10" s="156" t="s">
        <v>290</v>
      </c>
      <c r="R10" s="155" t="s">
        <v>291</v>
      </c>
      <c r="S10" s="156" t="s">
        <v>5</v>
      </c>
      <c r="T10" s="155" t="s">
        <v>1166</v>
      </c>
      <c r="U10" s="155" t="s">
        <v>1167</v>
      </c>
      <c r="V10" s="156" t="s">
        <v>1168</v>
      </c>
      <c r="W10" s="156" t="s">
        <v>290</v>
      </c>
      <c r="X10" s="156" t="s">
        <v>290</v>
      </c>
      <c r="Y10" s="156" t="s">
        <v>295</v>
      </c>
      <c r="Z10" s="156" t="s">
        <v>290</v>
      </c>
      <c r="AA10" s="156" t="s">
        <v>290</v>
      </c>
      <c r="AB10" s="156" t="s">
        <v>1169</v>
      </c>
      <c r="AC10" s="156" t="s">
        <v>290</v>
      </c>
      <c r="AD10" s="156" t="s">
        <v>290</v>
      </c>
      <c r="AE10" s="156" t="s">
        <v>290</v>
      </c>
      <c r="AF10" s="157" t="s">
        <v>852</v>
      </c>
      <c r="AG10" s="156" t="s">
        <v>290</v>
      </c>
      <c r="AH10" s="155" t="s">
        <v>297</v>
      </c>
      <c r="AI10" s="155" t="s">
        <v>297</v>
      </c>
      <c r="AJ10" s="156" t="s">
        <v>290</v>
      </c>
      <c r="AK10" s="158" t="s">
        <v>916</v>
      </c>
      <c r="AL10" s="159" t="s">
        <v>299</v>
      </c>
    </row>
    <row r="11" spans="1:38" ht="409.5" x14ac:dyDescent="0.25">
      <c r="A11" s="94" t="str">
        <f t="shared" si="0"/>
        <v>Профессиональная образовательная организация, образовательная организация высшего образования</v>
      </c>
      <c r="B11" s="153">
        <v>6</v>
      </c>
      <c r="C11" s="154" t="s">
        <v>281</v>
      </c>
      <c r="D11" s="154" t="s">
        <v>1099</v>
      </c>
      <c r="E11" s="155" t="s">
        <v>841</v>
      </c>
      <c r="F11" s="154" t="s">
        <v>859</v>
      </c>
      <c r="G11" s="154" t="s">
        <v>860</v>
      </c>
      <c r="H11" s="155" t="s">
        <v>230</v>
      </c>
      <c r="I11" s="155" t="s">
        <v>1176</v>
      </c>
      <c r="J11" s="154" t="s">
        <v>229</v>
      </c>
      <c r="K11" s="156" t="s">
        <v>4</v>
      </c>
      <c r="L11" s="155" t="s">
        <v>288</v>
      </c>
      <c r="M11" s="156" t="s">
        <v>933</v>
      </c>
      <c r="N11" s="156"/>
      <c r="O11" s="156"/>
      <c r="P11" s="156"/>
      <c r="Q11" s="156"/>
      <c r="R11" s="155" t="s">
        <v>291</v>
      </c>
      <c r="S11" s="156" t="s">
        <v>848</v>
      </c>
      <c r="T11" s="155" t="s">
        <v>934</v>
      </c>
      <c r="U11" s="155" t="s">
        <v>934</v>
      </c>
      <c r="V11" s="156" t="s">
        <v>935</v>
      </c>
      <c r="W11" s="156" t="s">
        <v>290</v>
      </c>
      <c r="X11" s="156" t="s">
        <v>290</v>
      </c>
      <c r="Y11" s="156" t="s">
        <v>866</v>
      </c>
      <c r="Z11" s="156" t="s">
        <v>290</v>
      </c>
      <c r="AA11" s="156" t="s">
        <v>290</v>
      </c>
      <c r="AB11" s="156" t="s">
        <v>290</v>
      </c>
      <c r="AC11" s="156" t="s">
        <v>1295</v>
      </c>
      <c r="AD11" s="156" t="s">
        <v>290</v>
      </c>
      <c r="AE11" s="156" t="s">
        <v>867</v>
      </c>
      <c r="AF11" s="157" t="s">
        <v>1177</v>
      </c>
      <c r="AG11" s="156" t="s">
        <v>290</v>
      </c>
      <c r="AH11" s="155" t="s">
        <v>297</v>
      </c>
      <c r="AI11" s="155" t="s">
        <v>297</v>
      </c>
      <c r="AJ11" s="156" t="s">
        <v>290</v>
      </c>
      <c r="AK11" s="158" t="s">
        <v>853</v>
      </c>
      <c r="AL11" s="159" t="s">
        <v>299</v>
      </c>
    </row>
    <row r="12" spans="1:38" ht="409.5" x14ac:dyDescent="0.25">
      <c r="A12" s="94" t="str">
        <f t="shared" si="0"/>
        <v/>
      </c>
      <c r="B12" s="153">
        <v>7</v>
      </c>
      <c r="C12" s="154" t="s">
        <v>281</v>
      </c>
      <c r="D12" s="154" t="s">
        <v>1099</v>
      </c>
      <c r="E12" s="155" t="s">
        <v>841</v>
      </c>
      <c r="F12" s="154" t="s">
        <v>859</v>
      </c>
      <c r="G12" s="154" t="s">
        <v>860</v>
      </c>
      <c r="H12" s="155" t="s">
        <v>926</v>
      </c>
      <c r="I12" s="155" t="s">
        <v>1174</v>
      </c>
      <c r="J12" s="154" t="s">
        <v>927</v>
      </c>
      <c r="K12" s="156" t="s">
        <v>928</v>
      </c>
      <c r="L12" s="155" t="s">
        <v>847</v>
      </c>
      <c r="M12" s="156"/>
      <c r="N12" s="156"/>
      <c r="O12" s="156"/>
      <c r="P12" s="156"/>
      <c r="Q12" s="156"/>
      <c r="R12" s="155" t="s">
        <v>291</v>
      </c>
      <c r="S12" s="156" t="s">
        <v>929</v>
      </c>
      <c r="T12" s="155" t="s">
        <v>865</v>
      </c>
      <c r="U12" s="155" t="s">
        <v>865</v>
      </c>
      <c r="V12" s="156" t="s">
        <v>930</v>
      </c>
      <c r="W12" s="156" t="s">
        <v>931</v>
      </c>
      <c r="X12" s="156" t="s">
        <v>290</v>
      </c>
      <c r="Y12" s="156" t="s">
        <v>866</v>
      </c>
      <c r="Z12" s="156" t="s">
        <v>290</v>
      </c>
      <c r="AA12" s="156" t="s">
        <v>290</v>
      </c>
      <c r="AB12" s="156" t="s">
        <v>290</v>
      </c>
      <c r="AC12" s="156" t="s">
        <v>1296</v>
      </c>
      <c r="AD12" s="156" t="s">
        <v>290</v>
      </c>
      <c r="AE12" s="156" t="s">
        <v>867</v>
      </c>
      <c r="AF12" s="157" t="s">
        <v>1175</v>
      </c>
      <c r="AG12" s="156" t="s">
        <v>290</v>
      </c>
      <c r="AH12" s="155" t="s">
        <v>297</v>
      </c>
      <c r="AI12" s="155" t="s">
        <v>297</v>
      </c>
      <c r="AJ12" s="156" t="s">
        <v>290</v>
      </c>
      <c r="AK12" s="158" t="s">
        <v>218</v>
      </c>
      <c r="AL12" s="159" t="s">
        <v>299</v>
      </c>
    </row>
    <row r="13" spans="1:38" ht="409.5" x14ac:dyDescent="0.25">
      <c r="A13" s="94" t="str">
        <f t="shared" si="0"/>
        <v>Научное (в том числе научно-правовое обеспечение, экспертиза проектов нормативных правовых актов, подготовка аналитических материалов, заключений, справок), организационно-техническое и учебно-методическое обеспечение</v>
      </c>
      <c r="B13" s="153">
        <v>8</v>
      </c>
      <c r="C13" s="154" t="s">
        <v>281</v>
      </c>
      <c r="D13" s="154" t="s">
        <v>1099</v>
      </c>
      <c r="E13" s="155" t="s">
        <v>841</v>
      </c>
      <c r="F13" s="154" t="s">
        <v>859</v>
      </c>
      <c r="G13" s="154" t="s">
        <v>860</v>
      </c>
      <c r="H13" s="155" t="s">
        <v>861</v>
      </c>
      <c r="I13" s="155" t="s">
        <v>1157</v>
      </c>
      <c r="J13" s="154" t="s">
        <v>862</v>
      </c>
      <c r="K13" s="156" t="s">
        <v>863</v>
      </c>
      <c r="L13" s="155" t="s">
        <v>847</v>
      </c>
      <c r="M13" s="156" t="s">
        <v>864</v>
      </c>
      <c r="N13" s="156"/>
      <c r="O13" s="156"/>
      <c r="P13" s="156"/>
      <c r="Q13" s="156"/>
      <c r="R13" s="155" t="s">
        <v>291</v>
      </c>
      <c r="S13" s="156" t="s">
        <v>1158</v>
      </c>
      <c r="T13" s="155" t="s">
        <v>865</v>
      </c>
      <c r="U13" s="155" t="s">
        <v>865</v>
      </c>
      <c r="V13" s="156" t="s">
        <v>1159</v>
      </c>
      <c r="W13" s="156" t="s">
        <v>290</v>
      </c>
      <c r="X13" s="156" t="s">
        <v>290</v>
      </c>
      <c r="Y13" s="156" t="s">
        <v>866</v>
      </c>
      <c r="Z13" s="156" t="s">
        <v>290</v>
      </c>
      <c r="AA13" s="156" t="s">
        <v>290</v>
      </c>
      <c r="AB13" s="156" t="s">
        <v>290</v>
      </c>
      <c r="AC13" s="156" t="s">
        <v>1297</v>
      </c>
      <c r="AD13" s="156" t="s">
        <v>290</v>
      </c>
      <c r="AE13" s="156" t="s">
        <v>932</v>
      </c>
      <c r="AF13" s="157" t="s">
        <v>1160</v>
      </c>
      <c r="AG13" s="156" t="s">
        <v>290</v>
      </c>
      <c r="AH13" s="155" t="s">
        <v>297</v>
      </c>
      <c r="AI13" s="155" t="s">
        <v>297</v>
      </c>
      <c r="AJ13" s="156" t="s">
        <v>290</v>
      </c>
      <c r="AK13" s="158" t="s">
        <v>853</v>
      </c>
      <c r="AL13" s="159" t="s">
        <v>868</v>
      </c>
    </row>
    <row r="14" spans="1:38" ht="409.5" x14ac:dyDescent="0.25">
      <c r="A14" s="94" t="str">
        <f t="shared" si="0"/>
        <v/>
      </c>
      <c r="B14" s="153">
        <v>9</v>
      </c>
      <c r="C14" s="154" t="s">
        <v>281</v>
      </c>
      <c r="D14" s="154" t="s">
        <v>1099</v>
      </c>
      <c r="E14" s="155" t="s">
        <v>841</v>
      </c>
      <c r="F14" s="154" t="s">
        <v>859</v>
      </c>
      <c r="G14" s="154" t="s">
        <v>860</v>
      </c>
      <c r="H14" s="155" t="s">
        <v>942</v>
      </c>
      <c r="I14" s="155" t="s">
        <v>1192</v>
      </c>
      <c r="J14" s="154" t="s">
        <v>943</v>
      </c>
      <c r="K14" s="156" t="s">
        <v>944</v>
      </c>
      <c r="L14" s="155" t="s">
        <v>847</v>
      </c>
      <c r="M14" s="156"/>
      <c r="N14" s="156"/>
      <c r="O14" s="156"/>
      <c r="P14" s="156"/>
      <c r="Q14" s="156"/>
      <c r="R14" s="155" t="s">
        <v>291</v>
      </c>
      <c r="S14" s="156" t="s">
        <v>945</v>
      </c>
      <c r="T14" s="155" t="s">
        <v>946</v>
      </c>
      <c r="U14" s="155" t="s">
        <v>946</v>
      </c>
      <c r="V14" s="156" t="s">
        <v>947</v>
      </c>
      <c r="W14" s="156" t="s">
        <v>948</v>
      </c>
      <c r="X14" s="156" t="s">
        <v>290</v>
      </c>
      <c r="Y14" s="156" t="s">
        <v>949</v>
      </c>
      <c r="Z14" s="156" t="s">
        <v>290</v>
      </c>
      <c r="AA14" s="156" t="s">
        <v>290</v>
      </c>
      <c r="AB14" s="156" t="s">
        <v>290</v>
      </c>
      <c r="AC14" s="156" t="s">
        <v>1298</v>
      </c>
      <c r="AD14" s="156" t="s">
        <v>1299</v>
      </c>
      <c r="AE14" s="156" t="s">
        <v>941</v>
      </c>
      <c r="AF14" s="157" t="s">
        <v>1193</v>
      </c>
      <c r="AG14" s="156" t="s">
        <v>290</v>
      </c>
      <c r="AH14" s="155" t="s">
        <v>297</v>
      </c>
      <c r="AI14" s="155" t="s">
        <v>297</v>
      </c>
      <c r="AJ14" s="156" t="s">
        <v>290</v>
      </c>
      <c r="AK14" s="158" t="s">
        <v>1097</v>
      </c>
      <c r="AL14" s="159" t="s">
        <v>299</v>
      </c>
    </row>
    <row r="15" spans="1:38" ht="409.5" x14ac:dyDescent="0.25">
      <c r="A15" s="94" t="str">
        <f t="shared" si="0"/>
        <v/>
      </c>
      <c r="B15" s="153">
        <v>10</v>
      </c>
      <c r="C15" s="154" t="s">
        <v>281</v>
      </c>
      <c r="D15" s="154" t="s">
        <v>1099</v>
      </c>
      <c r="E15" s="155" t="s">
        <v>841</v>
      </c>
      <c r="F15" s="154" t="s">
        <v>859</v>
      </c>
      <c r="G15" s="154" t="s">
        <v>860</v>
      </c>
      <c r="H15" s="155" t="s">
        <v>233</v>
      </c>
      <c r="I15" s="155" t="s">
        <v>1194</v>
      </c>
      <c r="J15" s="154" t="s">
        <v>232</v>
      </c>
      <c r="K15" s="156" t="s">
        <v>62</v>
      </c>
      <c r="L15" s="155" t="s">
        <v>847</v>
      </c>
      <c r="M15" s="156"/>
      <c r="N15" s="156"/>
      <c r="O15" s="156"/>
      <c r="P15" s="156"/>
      <c r="Q15" s="156"/>
      <c r="R15" s="155" t="s">
        <v>291</v>
      </c>
      <c r="S15" s="156" t="s">
        <v>929</v>
      </c>
      <c r="T15" s="155" t="s">
        <v>940</v>
      </c>
      <c r="U15" s="155" t="s">
        <v>997</v>
      </c>
      <c r="V15" s="156" t="s">
        <v>998</v>
      </c>
      <c r="W15" s="156" t="s">
        <v>999</v>
      </c>
      <c r="X15" s="156" t="s">
        <v>290</v>
      </c>
      <c r="Y15" s="156" t="s">
        <v>1000</v>
      </c>
      <c r="Z15" s="156" t="s">
        <v>290</v>
      </c>
      <c r="AA15" s="156" t="s">
        <v>290</v>
      </c>
      <c r="AB15" s="156" t="s">
        <v>290</v>
      </c>
      <c r="AC15" s="156" t="s">
        <v>1300</v>
      </c>
      <c r="AD15" s="156" t="s">
        <v>1301</v>
      </c>
      <c r="AE15" s="156" t="s">
        <v>932</v>
      </c>
      <c r="AF15" s="157" t="s">
        <v>1001</v>
      </c>
      <c r="AG15" s="156" t="s">
        <v>290</v>
      </c>
      <c r="AH15" s="155" t="s">
        <v>297</v>
      </c>
      <c r="AI15" s="155" t="s">
        <v>297</v>
      </c>
      <c r="AJ15" s="156" t="s">
        <v>290</v>
      </c>
      <c r="AK15" s="158" t="s">
        <v>1097</v>
      </c>
      <c r="AL15" s="159" t="s">
        <v>299</v>
      </c>
    </row>
    <row r="16" spans="1:38" ht="409.5" x14ac:dyDescent="0.25">
      <c r="A16" s="94" t="str">
        <f t="shared" si="0"/>
        <v/>
      </c>
      <c r="B16" s="153">
        <v>11</v>
      </c>
      <c r="C16" s="154" t="s">
        <v>281</v>
      </c>
      <c r="D16" s="154" t="s">
        <v>1099</v>
      </c>
      <c r="E16" s="155" t="s">
        <v>841</v>
      </c>
      <c r="F16" s="154" t="s">
        <v>859</v>
      </c>
      <c r="G16" s="154" t="s">
        <v>860</v>
      </c>
      <c r="H16" s="155" t="s">
        <v>1129</v>
      </c>
      <c r="I16" s="155"/>
      <c r="J16" s="154" t="s">
        <v>234</v>
      </c>
      <c r="K16" s="156" t="s">
        <v>69</v>
      </c>
      <c r="L16" s="155" t="s">
        <v>847</v>
      </c>
      <c r="M16" s="156"/>
      <c r="N16" s="156"/>
      <c r="O16" s="156"/>
      <c r="P16" s="156"/>
      <c r="Q16" s="156"/>
      <c r="R16" s="155" t="s">
        <v>291</v>
      </c>
      <c r="S16" s="156" t="s">
        <v>929</v>
      </c>
      <c r="T16" s="155" t="s">
        <v>940</v>
      </c>
      <c r="U16" s="155" t="s">
        <v>940</v>
      </c>
      <c r="V16" s="156" t="s">
        <v>982</v>
      </c>
      <c r="W16" s="156" t="s">
        <v>290</v>
      </c>
      <c r="X16" s="156" t="s">
        <v>290</v>
      </c>
      <c r="Y16" s="156" t="s">
        <v>851</v>
      </c>
      <c r="Z16" s="156" t="s">
        <v>290</v>
      </c>
      <c r="AA16" s="156" t="s">
        <v>290</v>
      </c>
      <c r="AB16" s="156" t="s">
        <v>290</v>
      </c>
      <c r="AC16" s="156" t="s">
        <v>1298</v>
      </c>
      <c r="AD16" s="156" t="s">
        <v>1302</v>
      </c>
      <c r="AE16" s="156" t="s">
        <v>932</v>
      </c>
      <c r="AF16" s="157" t="s">
        <v>1130</v>
      </c>
      <c r="AG16" s="156" t="s">
        <v>290</v>
      </c>
      <c r="AH16" s="155" t="s">
        <v>297</v>
      </c>
      <c r="AI16" s="155" t="s">
        <v>297</v>
      </c>
      <c r="AJ16" s="156" t="s">
        <v>290</v>
      </c>
      <c r="AK16" s="158" t="s">
        <v>1131</v>
      </c>
      <c r="AL16" s="159" t="s">
        <v>868</v>
      </c>
    </row>
    <row r="17" spans="1:38" ht="409.5" x14ac:dyDescent="0.25">
      <c r="A17" s="94" t="str">
        <f t="shared" si="0"/>
        <v/>
      </c>
      <c r="B17" s="153">
        <v>12</v>
      </c>
      <c r="C17" s="154" t="s">
        <v>281</v>
      </c>
      <c r="D17" s="154" t="s">
        <v>1099</v>
      </c>
      <c r="E17" s="155" t="s">
        <v>841</v>
      </c>
      <c r="F17" s="154" t="s">
        <v>859</v>
      </c>
      <c r="G17" s="154" t="s">
        <v>860</v>
      </c>
      <c r="H17" s="155" t="s">
        <v>981</v>
      </c>
      <c r="I17" s="155" t="s">
        <v>1182</v>
      </c>
      <c r="J17" s="154" t="s">
        <v>234</v>
      </c>
      <c r="K17" s="156" t="s">
        <v>69</v>
      </c>
      <c r="L17" s="155" t="s">
        <v>847</v>
      </c>
      <c r="M17" s="156"/>
      <c r="N17" s="156"/>
      <c r="O17" s="156"/>
      <c r="P17" s="156"/>
      <c r="Q17" s="156"/>
      <c r="R17" s="155" t="s">
        <v>291</v>
      </c>
      <c r="S17" s="156" t="s">
        <v>929</v>
      </c>
      <c r="T17" s="155" t="s">
        <v>940</v>
      </c>
      <c r="U17" s="155" t="s">
        <v>940</v>
      </c>
      <c r="V17" s="156" t="s">
        <v>1183</v>
      </c>
      <c r="W17" s="156" t="s">
        <v>290</v>
      </c>
      <c r="X17" s="156" t="s">
        <v>290</v>
      </c>
      <c r="Y17" s="156" t="s">
        <v>1000</v>
      </c>
      <c r="Z17" s="156" t="s">
        <v>290</v>
      </c>
      <c r="AA17" s="156" t="s">
        <v>290</v>
      </c>
      <c r="AB17" s="156" t="s">
        <v>290</v>
      </c>
      <c r="AC17" s="156" t="s">
        <v>1298</v>
      </c>
      <c r="AD17" s="156" t="s">
        <v>1303</v>
      </c>
      <c r="AE17" s="156" t="s">
        <v>867</v>
      </c>
      <c r="AF17" s="157" t="s">
        <v>1184</v>
      </c>
      <c r="AG17" s="156" t="s">
        <v>290</v>
      </c>
      <c r="AH17" s="155" t="s">
        <v>297</v>
      </c>
      <c r="AI17" s="155" t="s">
        <v>297</v>
      </c>
      <c r="AJ17" s="156" t="s">
        <v>290</v>
      </c>
      <c r="AK17" s="158" t="s">
        <v>218</v>
      </c>
      <c r="AL17" s="159" t="s">
        <v>868</v>
      </c>
    </row>
    <row r="18" spans="1:38" ht="382.5" x14ac:dyDescent="0.25">
      <c r="A18" s="94" t="str">
        <f t="shared" si="0"/>
        <v/>
      </c>
      <c r="B18" s="153">
        <v>13</v>
      </c>
      <c r="C18" s="154" t="s">
        <v>281</v>
      </c>
      <c r="D18" s="154" t="s">
        <v>1099</v>
      </c>
      <c r="E18" s="155" t="s">
        <v>841</v>
      </c>
      <c r="F18" s="154" t="s">
        <v>859</v>
      </c>
      <c r="G18" s="154" t="s">
        <v>860</v>
      </c>
      <c r="H18" s="155" t="s">
        <v>936</v>
      </c>
      <c r="I18" s="155" t="s">
        <v>1178</v>
      </c>
      <c r="J18" s="154" t="s">
        <v>937</v>
      </c>
      <c r="K18" s="156" t="s">
        <v>938</v>
      </c>
      <c r="L18" s="155" t="s">
        <v>847</v>
      </c>
      <c r="M18" s="156"/>
      <c r="N18" s="156"/>
      <c r="O18" s="156"/>
      <c r="P18" s="156"/>
      <c r="Q18" s="156"/>
      <c r="R18" s="155" t="s">
        <v>291</v>
      </c>
      <c r="S18" s="156" t="s">
        <v>939</v>
      </c>
      <c r="T18" s="155" t="s">
        <v>940</v>
      </c>
      <c r="U18" s="155" t="s">
        <v>940</v>
      </c>
      <c r="V18" s="156" t="s">
        <v>1179</v>
      </c>
      <c r="W18" s="156" t="s">
        <v>290</v>
      </c>
      <c r="X18" s="156" t="s">
        <v>290</v>
      </c>
      <c r="Y18" s="156" t="s">
        <v>949</v>
      </c>
      <c r="Z18" s="156" t="s">
        <v>290</v>
      </c>
      <c r="AA18" s="156" t="s">
        <v>290</v>
      </c>
      <c r="AB18" s="156" t="s">
        <v>290</v>
      </c>
      <c r="AC18" s="156" t="s">
        <v>1298</v>
      </c>
      <c r="AD18" s="156" t="s">
        <v>1304</v>
      </c>
      <c r="AE18" s="156" t="s">
        <v>941</v>
      </c>
      <c r="AF18" s="157" t="s">
        <v>876</v>
      </c>
      <c r="AG18" s="156" t="s">
        <v>290</v>
      </c>
      <c r="AH18" s="155" t="s">
        <v>297</v>
      </c>
      <c r="AI18" s="155" t="s">
        <v>297</v>
      </c>
      <c r="AJ18" s="156" t="s">
        <v>290</v>
      </c>
      <c r="AK18" s="158" t="s">
        <v>853</v>
      </c>
      <c r="AL18" s="159" t="s">
        <v>299</v>
      </c>
    </row>
    <row r="19" spans="1:38" ht="409.5" x14ac:dyDescent="0.25">
      <c r="A19" s="94" t="str">
        <f t="shared" si="0"/>
        <v>Организация проведения мероприятийВспомогательная деятельность в области государственного (муниципального) управления</v>
      </c>
      <c r="B19" s="153">
        <v>14</v>
      </c>
      <c r="C19" s="154" t="s">
        <v>281</v>
      </c>
      <c r="D19" s="154" t="s">
        <v>1099</v>
      </c>
      <c r="E19" s="155" t="s">
        <v>841</v>
      </c>
      <c r="F19" s="154" t="s">
        <v>859</v>
      </c>
      <c r="G19" s="154" t="s">
        <v>860</v>
      </c>
      <c r="H19" s="155" t="s">
        <v>1170</v>
      </c>
      <c r="I19" s="155"/>
      <c r="J19" s="154" t="s">
        <v>235</v>
      </c>
      <c r="K19" s="156" t="s">
        <v>67</v>
      </c>
      <c r="L19" s="155" t="s">
        <v>847</v>
      </c>
      <c r="M19" s="156" t="s">
        <v>992</v>
      </c>
      <c r="N19" s="156" t="s">
        <v>993</v>
      </c>
      <c r="O19" s="156"/>
      <c r="P19" s="156"/>
      <c r="Q19" s="156"/>
      <c r="R19" s="155" t="s">
        <v>291</v>
      </c>
      <c r="S19" s="156" t="s">
        <v>994</v>
      </c>
      <c r="T19" s="155" t="s">
        <v>995</v>
      </c>
      <c r="U19" s="155" t="s">
        <v>1171</v>
      </c>
      <c r="V19" s="156" t="s">
        <v>1172</v>
      </c>
      <c r="W19" s="156" t="s">
        <v>996</v>
      </c>
      <c r="X19" s="156" t="s">
        <v>290</v>
      </c>
      <c r="Y19" s="156" t="s">
        <v>851</v>
      </c>
      <c r="Z19" s="156" t="s">
        <v>290</v>
      </c>
      <c r="AA19" s="156" t="s">
        <v>290</v>
      </c>
      <c r="AB19" s="156" t="s">
        <v>290</v>
      </c>
      <c r="AC19" s="156" t="s">
        <v>1305</v>
      </c>
      <c r="AD19" s="156" t="s">
        <v>290</v>
      </c>
      <c r="AE19" s="156" t="s">
        <v>867</v>
      </c>
      <c r="AF19" s="157" t="s">
        <v>1173</v>
      </c>
      <c r="AG19" s="156" t="s">
        <v>290</v>
      </c>
      <c r="AH19" s="155" t="s">
        <v>297</v>
      </c>
      <c r="AI19" s="155" t="s">
        <v>297</v>
      </c>
      <c r="AJ19" s="156" t="s">
        <v>290</v>
      </c>
      <c r="AK19" s="158" t="s">
        <v>853</v>
      </c>
      <c r="AL19" s="159" t="s">
        <v>299</v>
      </c>
    </row>
    <row r="20" spans="1:38" ht="409.5" x14ac:dyDescent="0.25">
      <c r="A20" s="94" t="str">
        <f t="shared" si="0"/>
        <v>Организация проведения мероприятийВспомогательная деятельность в области государственного (муниципального) управления</v>
      </c>
      <c r="B20" s="153">
        <v>15</v>
      </c>
      <c r="C20" s="154" t="s">
        <v>281</v>
      </c>
      <c r="D20" s="154" t="s">
        <v>1099</v>
      </c>
      <c r="E20" s="155" t="s">
        <v>841</v>
      </c>
      <c r="F20" s="154" t="s">
        <v>859</v>
      </c>
      <c r="G20" s="154" t="s">
        <v>860</v>
      </c>
      <c r="H20" s="155" t="s">
        <v>991</v>
      </c>
      <c r="I20" s="155" t="s">
        <v>1190</v>
      </c>
      <c r="J20" s="154" t="s">
        <v>235</v>
      </c>
      <c r="K20" s="156" t="s">
        <v>67</v>
      </c>
      <c r="L20" s="155" t="s">
        <v>847</v>
      </c>
      <c r="M20" s="156" t="s">
        <v>992</v>
      </c>
      <c r="N20" s="156" t="s">
        <v>993</v>
      </c>
      <c r="O20" s="156"/>
      <c r="P20" s="156"/>
      <c r="Q20" s="156"/>
      <c r="R20" s="155" t="s">
        <v>291</v>
      </c>
      <c r="S20" s="156" t="s">
        <v>994</v>
      </c>
      <c r="T20" s="155" t="s">
        <v>995</v>
      </c>
      <c r="U20" s="155" t="s">
        <v>1306</v>
      </c>
      <c r="V20" s="156" t="s">
        <v>1307</v>
      </c>
      <c r="W20" s="156" t="s">
        <v>996</v>
      </c>
      <c r="X20" s="156" t="s">
        <v>290</v>
      </c>
      <c r="Y20" s="156" t="s">
        <v>851</v>
      </c>
      <c r="Z20" s="156" t="s">
        <v>290</v>
      </c>
      <c r="AA20" s="156" t="s">
        <v>290</v>
      </c>
      <c r="AB20" s="156" t="s">
        <v>290</v>
      </c>
      <c r="AC20" s="156" t="s">
        <v>1308</v>
      </c>
      <c r="AD20" s="156" t="s">
        <v>290</v>
      </c>
      <c r="AE20" s="156" t="s">
        <v>932</v>
      </c>
      <c r="AF20" s="157" t="s">
        <v>1309</v>
      </c>
      <c r="AG20" s="156" t="s">
        <v>290</v>
      </c>
      <c r="AH20" s="155" t="s">
        <v>297</v>
      </c>
      <c r="AI20" s="155" t="s">
        <v>297</v>
      </c>
      <c r="AJ20" s="156" t="s">
        <v>290</v>
      </c>
      <c r="AK20" s="158" t="s">
        <v>1310</v>
      </c>
      <c r="AL20" s="159" t="s">
        <v>1311</v>
      </c>
    </row>
    <row r="21" spans="1:38" ht="318.75" x14ac:dyDescent="0.25">
      <c r="A21" s="94" t="str">
        <f t="shared" si="0"/>
        <v>Не указано</v>
      </c>
      <c r="B21" s="153">
        <v>16</v>
      </c>
      <c r="C21" s="154" t="s">
        <v>281</v>
      </c>
      <c r="D21" s="154" t="s">
        <v>1099</v>
      </c>
      <c r="E21" s="155" t="s">
        <v>282</v>
      </c>
      <c r="F21" s="154" t="s">
        <v>881</v>
      </c>
      <c r="G21" s="154" t="s">
        <v>882</v>
      </c>
      <c r="H21" s="155" t="s">
        <v>883</v>
      </c>
      <c r="I21" s="155"/>
      <c r="J21" s="154" t="s">
        <v>884</v>
      </c>
      <c r="K21" s="156" t="s">
        <v>885</v>
      </c>
      <c r="L21" s="155" t="s">
        <v>288</v>
      </c>
      <c r="M21" s="156" t="s">
        <v>290</v>
      </c>
      <c r="N21" s="156" t="s">
        <v>290</v>
      </c>
      <c r="O21" s="156" t="s">
        <v>290</v>
      </c>
      <c r="P21" s="156" t="s">
        <v>830</v>
      </c>
      <c r="Q21" s="156" t="s">
        <v>290</v>
      </c>
      <c r="R21" s="155" t="s">
        <v>291</v>
      </c>
      <c r="S21" s="156" t="s">
        <v>5</v>
      </c>
      <c r="T21" s="155" t="s">
        <v>899</v>
      </c>
      <c r="U21" s="155" t="s">
        <v>887</v>
      </c>
      <c r="V21" s="156" t="s">
        <v>888</v>
      </c>
      <c r="W21" s="156" t="s">
        <v>290</v>
      </c>
      <c r="X21" s="156" t="s">
        <v>290</v>
      </c>
      <c r="Y21" s="156" t="s">
        <v>487</v>
      </c>
      <c r="Z21" s="156" t="s">
        <v>290</v>
      </c>
      <c r="AA21" s="156" t="s">
        <v>290</v>
      </c>
      <c r="AB21" s="156" t="s">
        <v>833</v>
      </c>
      <c r="AC21" s="156" t="s">
        <v>290</v>
      </c>
      <c r="AD21" s="156" t="s">
        <v>290</v>
      </c>
      <c r="AE21" s="156" t="s">
        <v>1312</v>
      </c>
      <c r="AF21" s="157" t="s">
        <v>876</v>
      </c>
      <c r="AG21" s="156" t="s">
        <v>290</v>
      </c>
      <c r="AH21" s="155" t="s">
        <v>297</v>
      </c>
      <c r="AI21" s="155" t="s">
        <v>297</v>
      </c>
      <c r="AJ21" s="156" t="s">
        <v>290</v>
      </c>
      <c r="AK21" s="158" t="s">
        <v>834</v>
      </c>
      <c r="AL21" s="159" t="s">
        <v>299</v>
      </c>
    </row>
    <row r="22" spans="1:38" ht="267.75" x14ac:dyDescent="0.25">
      <c r="A22" s="94" t="str">
        <f t="shared" si="0"/>
        <v>Не указано</v>
      </c>
      <c r="B22" s="153">
        <v>17</v>
      </c>
      <c r="C22" s="154" t="s">
        <v>281</v>
      </c>
      <c r="D22" s="154" t="s">
        <v>1099</v>
      </c>
      <c r="E22" s="155" t="s">
        <v>282</v>
      </c>
      <c r="F22" s="154" t="s">
        <v>889</v>
      </c>
      <c r="G22" s="154" t="s">
        <v>890</v>
      </c>
      <c r="H22" s="155" t="s">
        <v>891</v>
      </c>
      <c r="I22" s="155"/>
      <c r="J22" s="154" t="s">
        <v>892</v>
      </c>
      <c r="K22" s="156" t="s">
        <v>885</v>
      </c>
      <c r="L22" s="155" t="s">
        <v>288</v>
      </c>
      <c r="M22" s="156" t="s">
        <v>290</v>
      </c>
      <c r="N22" s="156" t="s">
        <v>290</v>
      </c>
      <c r="O22" s="156" t="s">
        <v>290</v>
      </c>
      <c r="P22" s="156" t="s">
        <v>830</v>
      </c>
      <c r="Q22" s="156" t="s">
        <v>290</v>
      </c>
      <c r="R22" s="155" t="s">
        <v>291</v>
      </c>
      <c r="S22" s="156" t="s">
        <v>5</v>
      </c>
      <c r="T22" s="155" t="s">
        <v>899</v>
      </c>
      <c r="U22" s="155" t="s">
        <v>887</v>
      </c>
      <c r="V22" s="156" t="s">
        <v>824</v>
      </c>
      <c r="W22" s="156" t="s">
        <v>290</v>
      </c>
      <c r="X22" s="156" t="s">
        <v>290</v>
      </c>
      <c r="Y22" s="156" t="s">
        <v>487</v>
      </c>
      <c r="Z22" s="156" t="s">
        <v>290</v>
      </c>
      <c r="AA22" s="156" t="s">
        <v>290</v>
      </c>
      <c r="AB22" s="156" t="s">
        <v>838</v>
      </c>
      <c r="AC22" s="156" t="s">
        <v>290</v>
      </c>
      <c r="AD22" s="156" t="s">
        <v>290</v>
      </c>
      <c r="AE22" s="156" t="s">
        <v>1312</v>
      </c>
      <c r="AF22" s="157" t="s">
        <v>876</v>
      </c>
      <c r="AG22" s="156" t="s">
        <v>290</v>
      </c>
      <c r="AH22" s="155" t="s">
        <v>297</v>
      </c>
      <c r="AI22" s="155" t="s">
        <v>297</v>
      </c>
      <c r="AJ22" s="156" t="s">
        <v>290</v>
      </c>
      <c r="AK22" s="158" t="s">
        <v>839</v>
      </c>
      <c r="AL22" s="159" t="s">
        <v>299</v>
      </c>
    </row>
    <row r="23" spans="1:38" ht="318.75" x14ac:dyDescent="0.25">
      <c r="A23" s="94" t="str">
        <f t="shared" si="0"/>
        <v>Не указано</v>
      </c>
      <c r="B23" s="153">
        <v>18</v>
      </c>
      <c r="C23" s="154" t="s">
        <v>281</v>
      </c>
      <c r="D23" s="154" t="s">
        <v>1099</v>
      </c>
      <c r="E23" s="155" t="s">
        <v>282</v>
      </c>
      <c r="F23" s="154" t="s">
        <v>815</v>
      </c>
      <c r="G23" s="154" t="s">
        <v>816</v>
      </c>
      <c r="H23" s="155" t="s">
        <v>827</v>
      </c>
      <c r="I23" s="155"/>
      <c r="J23" s="154" t="s">
        <v>828</v>
      </c>
      <c r="K23" s="156" t="s">
        <v>829</v>
      </c>
      <c r="L23" s="155" t="s">
        <v>288</v>
      </c>
      <c r="M23" s="156" t="s">
        <v>830</v>
      </c>
      <c r="N23" s="156" t="s">
        <v>290</v>
      </c>
      <c r="O23" s="156" t="s">
        <v>290</v>
      </c>
      <c r="P23" s="156" t="s">
        <v>290</v>
      </c>
      <c r="Q23" s="156" t="s">
        <v>290</v>
      </c>
      <c r="R23" s="155" t="s">
        <v>291</v>
      </c>
      <c r="S23" s="156" t="s">
        <v>5</v>
      </c>
      <c r="T23" s="155" t="s">
        <v>831</v>
      </c>
      <c r="U23" s="155" t="s">
        <v>832</v>
      </c>
      <c r="V23" s="156" t="s">
        <v>824</v>
      </c>
      <c r="W23" s="156" t="s">
        <v>290</v>
      </c>
      <c r="X23" s="156" t="s">
        <v>290</v>
      </c>
      <c r="Y23" s="156" t="s">
        <v>487</v>
      </c>
      <c r="Z23" s="156" t="s">
        <v>290</v>
      </c>
      <c r="AA23" s="156" t="s">
        <v>290</v>
      </c>
      <c r="AB23" s="156" t="s">
        <v>833</v>
      </c>
      <c r="AC23" s="156" t="s">
        <v>290</v>
      </c>
      <c r="AD23" s="156" t="s">
        <v>290</v>
      </c>
      <c r="AE23" s="156" t="s">
        <v>1312</v>
      </c>
      <c r="AF23" s="157" t="s">
        <v>825</v>
      </c>
      <c r="AG23" s="156" t="s">
        <v>290</v>
      </c>
      <c r="AH23" s="155" t="s">
        <v>297</v>
      </c>
      <c r="AI23" s="155" t="s">
        <v>297</v>
      </c>
      <c r="AJ23" s="156" t="s">
        <v>290</v>
      </c>
      <c r="AK23" s="158" t="s">
        <v>834</v>
      </c>
      <c r="AL23" s="159" t="s">
        <v>299</v>
      </c>
    </row>
    <row r="24" spans="1:38" ht="242.25" x14ac:dyDescent="0.25">
      <c r="A24" s="94" t="str">
        <f t="shared" si="0"/>
        <v/>
      </c>
      <c r="B24" s="153">
        <v>19</v>
      </c>
      <c r="C24" s="154" t="s">
        <v>281</v>
      </c>
      <c r="D24" s="154" t="s">
        <v>1099</v>
      </c>
      <c r="E24" s="155" t="s">
        <v>282</v>
      </c>
      <c r="F24" s="154" t="s">
        <v>815</v>
      </c>
      <c r="G24" s="154" t="s">
        <v>816</v>
      </c>
      <c r="H24" s="155" t="s">
        <v>835</v>
      </c>
      <c r="I24" s="155"/>
      <c r="J24" s="154" t="s">
        <v>836</v>
      </c>
      <c r="K24" s="156" t="s">
        <v>4</v>
      </c>
      <c r="L24" s="155" t="s">
        <v>288</v>
      </c>
      <c r="M24" s="156" t="s">
        <v>290</v>
      </c>
      <c r="N24" s="156" t="s">
        <v>290</v>
      </c>
      <c r="O24" s="156" t="s">
        <v>290</v>
      </c>
      <c r="P24" s="156" t="s">
        <v>290</v>
      </c>
      <c r="Q24" s="156" t="s">
        <v>290</v>
      </c>
      <c r="R24" s="155" t="s">
        <v>291</v>
      </c>
      <c r="S24" s="156" t="s">
        <v>5</v>
      </c>
      <c r="T24" s="155" t="s">
        <v>837</v>
      </c>
      <c r="U24" s="155" t="s">
        <v>837</v>
      </c>
      <c r="V24" s="156" t="s">
        <v>824</v>
      </c>
      <c r="W24" s="156" t="s">
        <v>290</v>
      </c>
      <c r="X24" s="156" t="s">
        <v>290</v>
      </c>
      <c r="Y24" s="156" t="s">
        <v>487</v>
      </c>
      <c r="Z24" s="156" t="s">
        <v>290</v>
      </c>
      <c r="AA24" s="156" t="s">
        <v>290</v>
      </c>
      <c r="AB24" s="156" t="s">
        <v>838</v>
      </c>
      <c r="AC24" s="156" t="s">
        <v>290</v>
      </c>
      <c r="AD24" s="156" t="s">
        <v>290</v>
      </c>
      <c r="AE24" s="156" t="s">
        <v>1312</v>
      </c>
      <c r="AF24" s="157" t="s">
        <v>825</v>
      </c>
      <c r="AG24" s="156" t="s">
        <v>290</v>
      </c>
      <c r="AH24" s="155" t="s">
        <v>297</v>
      </c>
      <c r="AI24" s="155" t="s">
        <v>297</v>
      </c>
      <c r="AJ24" s="156" t="s">
        <v>290</v>
      </c>
      <c r="AK24" s="158" t="s">
        <v>839</v>
      </c>
      <c r="AL24" s="159" t="s">
        <v>299</v>
      </c>
    </row>
    <row r="25" spans="1:38" ht="409.5" x14ac:dyDescent="0.25">
      <c r="A25" s="94" t="str">
        <f t="shared" si="0"/>
        <v>обучающиеся за исключением обучающихся с ограниченными возможностями здоровья (ОВЗ) и детей-инвалидовобразовательная программа, обеспечивающая углубленное изучение отдельных учебных предметов, предметных областей (профильное обучение)не указаноОчная</v>
      </c>
      <c r="B25" s="153">
        <v>20</v>
      </c>
      <c r="C25" s="154" t="s">
        <v>281</v>
      </c>
      <c r="D25" s="154" t="s">
        <v>1099</v>
      </c>
      <c r="E25" s="155" t="s">
        <v>282</v>
      </c>
      <c r="F25" s="154" t="s">
        <v>815</v>
      </c>
      <c r="G25" s="154" t="s">
        <v>816</v>
      </c>
      <c r="H25" s="155" t="s">
        <v>817</v>
      </c>
      <c r="I25" s="155"/>
      <c r="J25" s="154" t="s">
        <v>818</v>
      </c>
      <c r="K25" s="156" t="s">
        <v>819</v>
      </c>
      <c r="L25" s="155" t="s">
        <v>288</v>
      </c>
      <c r="M25" s="156" t="s">
        <v>820</v>
      </c>
      <c r="N25" s="156" t="s">
        <v>821</v>
      </c>
      <c r="O25" s="156" t="s">
        <v>472</v>
      </c>
      <c r="P25" s="156" t="s">
        <v>2</v>
      </c>
      <c r="Q25" s="156" t="s">
        <v>290</v>
      </c>
      <c r="R25" s="155" t="s">
        <v>291</v>
      </c>
      <c r="S25" s="156" t="s">
        <v>5</v>
      </c>
      <c r="T25" s="155" t="s">
        <v>822</v>
      </c>
      <c r="U25" s="155" t="s">
        <v>823</v>
      </c>
      <c r="V25" s="156" t="s">
        <v>824</v>
      </c>
      <c r="W25" s="156" t="s">
        <v>290</v>
      </c>
      <c r="X25" s="156" t="s">
        <v>290</v>
      </c>
      <c r="Y25" s="156" t="s">
        <v>487</v>
      </c>
      <c r="Z25" s="156" t="s">
        <v>290</v>
      </c>
      <c r="AA25" s="156" t="s">
        <v>290</v>
      </c>
      <c r="AB25" s="156" t="s">
        <v>1146</v>
      </c>
      <c r="AC25" s="156" t="s">
        <v>290</v>
      </c>
      <c r="AD25" s="156" t="s">
        <v>290</v>
      </c>
      <c r="AE25" s="156" t="s">
        <v>290</v>
      </c>
      <c r="AF25" s="157" t="s">
        <v>825</v>
      </c>
      <c r="AG25" s="156" t="s">
        <v>290</v>
      </c>
      <c r="AH25" s="155" t="s">
        <v>297</v>
      </c>
      <c r="AI25" s="155" t="s">
        <v>297</v>
      </c>
      <c r="AJ25" s="156" t="s">
        <v>290</v>
      </c>
      <c r="AK25" s="158" t="s">
        <v>826</v>
      </c>
      <c r="AL25" s="159" t="s">
        <v>299</v>
      </c>
    </row>
    <row r="26" spans="1:38" ht="409.5" x14ac:dyDescent="0.25">
      <c r="A26" s="94" t="str">
        <f t="shared" si="0"/>
        <v>В форме основного государственного экзамена с использование контрольных измерительных приборовНе указаноЗдание (сооружение), которое используется для проведения ГИА</v>
      </c>
      <c r="B26" s="153">
        <v>21</v>
      </c>
      <c r="C26" s="154" t="s">
        <v>281</v>
      </c>
      <c r="D26" s="154" t="s">
        <v>1099</v>
      </c>
      <c r="E26" s="155" t="s">
        <v>282</v>
      </c>
      <c r="F26" s="154" t="s">
        <v>815</v>
      </c>
      <c r="G26" s="154" t="s">
        <v>816</v>
      </c>
      <c r="H26" s="155" t="s">
        <v>1313</v>
      </c>
      <c r="I26" s="155"/>
      <c r="J26" s="154" t="s">
        <v>1314</v>
      </c>
      <c r="K26" s="156" t="s">
        <v>973</v>
      </c>
      <c r="L26" s="155" t="s">
        <v>288</v>
      </c>
      <c r="M26" s="156" t="s">
        <v>974</v>
      </c>
      <c r="N26" s="156" t="s">
        <v>830</v>
      </c>
      <c r="O26" s="156" t="s">
        <v>290</v>
      </c>
      <c r="P26" s="156" t="s">
        <v>975</v>
      </c>
      <c r="Q26" s="156" t="s">
        <v>290</v>
      </c>
      <c r="R26" s="155" t="s">
        <v>291</v>
      </c>
      <c r="S26" s="156" t="s">
        <v>5</v>
      </c>
      <c r="T26" s="155" t="s">
        <v>976</v>
      </c>
      <c r="U26" s="155" t="s">
        <v>976</v>
      </c>
      <c r="V26" s="156" t="s">
        <v>1315</v>
      </c>
      <c r="W26" s="156" t="s">
        <v>290</v>
      </c>
      <c r="X26" s="156" t="s">
        <v>290</v>
      </c>
      <c r="Y26" s="156" t="s">
        <v>295</v>
      </c>
      <c r="Z26" s="156" t="s">
        <v>290</v>
      </c>
      <c r="AA26" s="156" t="s">
        <v>290</v>
      </c>
      <c r="AB26" s="156" t="s">
        <v>1316</v>
      </c>
      <c r="AC26" s="156" t="s">
        <v>290</v>
      </c>
      <c r="AD26" s="156" t="s">
        <v>290</v>
      </c>
      <c r="AE26" s="156" t="s">
        <v>1317</v>
      </c>
      <c r="AF26" s="157" t="s">
        <v>347</v>
      </c>
      <c r="AG26" s="156" t="s">
        <v>290</v>
      </c>
      <c r="AH26" s="155" t="s">
        <v>297</v>
      </c>
      <c r="AI26" s="155" t="s">
        <v>297</v>
      </c>
      <c r="AJ26" s="156" t="s">
        <v>290</v>
      </c>
      <c r="AK26" s="158" t="s">
        <v>839</v>
      </c>
      <c r="AL26" s="159" t="s">
        <v>299</v>
      </c>
    </row>
    <row r="27" spans="1:38" ht="267.75" x14ac:dyDescent="0.25">
      <c r="A27" s="94" t="str">
        <f t="shared" si="0"/>
        <v>Не указано</v>
      </c>
      <c r="B27" s="153">
        <v>22</v>
      </c>
      <c r="C27" s="154" t="s">
        <v>281</v>
      </c>
      <c r="D27" s="154" t="s">
        <v>1099</v>
      </c>
      <c r="E27" s="155" t="s">
        <v>282</v>
      </c>
      <c r="F27" s="154" t="s">
        <v>815</v>
      </c>
      <c r="G27" s="154" t="s">
        <v>816</v>
      </c>
      <c r="H27" s="155" t="s">
        <v>893</v>
      </c>
      <c r="I27" s="155"/>
      <c r="J27" s="154" t="s">
        <v>894</v>
      </c>
      <c r="K27" s="156" t="s">
        <v>885</v>
      </c>
      <c r="L27" s="155" t="s">
        <v>288</v>
      </c>
      <c r="M27" s="156" t="s">
        <v>290</v>
      </c>
      <c r="N27" s="156" t="s">
        <v>290</v>
      </c>
      <c r="O27" s="156" t="s">
        <v>290</v>
      </c>
      <c r="P27" s="156" t="s">
        <v>830</v>
      </c>
      <c r="Q27" s="156" t="s">
        <v>290</v>
      </c>
      <c r="R27" s="155" t="s">
        <v>291</v>
      </c>
      <c r="S27" s="156" t="s">
        <v>5</v>
      </c>
      <c r="T27" s="155" t="s">
        <v>887</v>
      </c>
      <c r="U27" s="155" t="s">
        <v>887</v>
      </c>
      <c r="V27" s="156" t="s">
        <v>824</v>
      </c>
      <c r="W27" s="156" t="s">
        <v>290</v>
      </c>
      <c r="X27" s="156" t="s">
        <v>290</v>
      </c>
      <c r="Y27" s="156" t="s">
        <v>487</v>
      </c>
      <c r="Z27" s="156" t="s">
        <v>290</v>
      </c>
      <c r="AA27" s="156" t="s">
        <v>290</v>
      </c>
      <c r="AB27" s="156" t="s">
        <v>838</v>
      </c>
      <c r="AC27" s="156" t="s">
        <v>290</v>
      </c>
      <c r="AD27" s="156" t="s">
        <v>290</v>
      </c>
      <c r="AE27" s="156" t="s">
        <v>1312</v>
      </c>
      <c r="AF27" s="157" t="s">
        <v>876</v>
      </c>
      <c r="AG27" s="156" t="s">
        <v>290</v>
      </c>
      <c r="AH27" s="155" t="s">
        <v>297</v>
      </c>
      <c r="AI27" s="155" t="s">
        <v>297</v>
      </c>
      <c r="AJ27" s="156" t="s">
        <v>290</v>
      </c>
      <c r="AK27" s="158" t="s">
        <v>839</v>
      </c>
      <c r="AL27" s="159" t="s">
        <v>299</v>
      </c>
    </row>
    <row r="28" spans="1:38" ht="267.75" x14ac:dyDescent="0.25">
      <c r="A28" s="94" t="str">
        <f t="shared" si="0"/>
        <v>В организации, осуществляющей образовательную деятельность</v>
      </c>
      <c r="B28" s="153">
        <v>23</v>
      </c>
      <c r="C28" s="154" t="s">
        <v>281</v>
      </c>
      <c r="D28" s="154" t="s">
        <v>1099</v>
      </c>
      <c r="E28" s="155" t="s">
        <v>282</v>
      </c>
      <c r="F28" s="154" t="s">
        <v>815</v>
      </c>
      <c r="G28" s="154" t="s">
        <v>816</v>
      </c>
      <c r="H28" s="155" t="s">
        <v>917</v>
      </c>
      <c r="I28" s="155"/>
      <c r="J28" s="154" t="s">
        <v>918</v>
      </c>
      <c r="K28" s="156" t="s">
        <v>919</v>
      </c>
      <c r="L28" s="155" t="s">
        <v>288</v>
      </c>
      <c r="M28" s="156" t="s">
        <v>290</v>
      </c>
      <c r="N28" s="156" t="s">
        <v>290</v>
      </c>
      <c r="O28" s="156" t="s">
        <v>290</v>
      </c>
      <c r="P28" s="156" t="s">
        <v>920</v>
      </c>
      <c r="Q28" s="156" t="s">
        <v>290</v>
      </c>
      <c r="R28" s="155" t="s">
        <v>291</v>
      </c>
      <c r="S28" s="156" t="s">
        <v>5</v>
      </c>
      <c r="T28" s="155" t="s">
        <v>887</v>
      </c>
      <c r="U28" s="155" t="s">
        <v>887</v>
      </c>
      <c r="V28" s="156" t="s">
        <v>921</v>
      </c>
      <c r="W28" s="156" t="s">
        <v>290</v>
      </c>
      <c r="X28" s="156" t="s">
        <v>290</v>
      </c>
      <c r="Y28" s="156" t="s">
        <v>487</v>
      </c>
      <c r="Z28" s="156" t="s">
        <v>290</v>
      </c>
      <c r="AA28" s="156" t="s">
        <v>290</v>
      </c>
      <c r="AB28" s="156" t="s">
        <v>838</v>
      </c>
      <c r="AC28" s="156" t="s">
        <v>290</v>
      </c>
      <c r="AD28" s="156" t="s">
        <v>290</v>
      </c>
      <c r="AE28" s="156" t="s">
        <v>1312</v>
      </c>
      <c r="AF28" s="157" t="s">
        <v>493</v>
      </c>
      <c r="AG28" s="156" t="s">
        <v>290</v>
      </c>
      <c r="AH28" s="155" t="s">
        <v>297</v>
      </c>
      <c r="AI28" s="155" t="s">
        <v>297</v>
      </c>
      <c r="AJ28" s="156" t="s">
        <v>290</v>
      </c>
      <c r="AK28" s="158" t="s">
        <v>839</v>
      </c>
      <c r="AL28" s="159" t="s">
        <v>299</v>
      </c>
    </row>
    <row r="29" spans="1:38" ht="409.5" x14ac:dyDescent="0.25">
      <c r="A29" s="94" t="str">
        <f t="shared" si="0"/>
        <v>Физические лица за исключением лиц с ОВЗ и инвалидов08.02.01 Строительство и эксплуатация зданий и сооруженийОсновное общее образованиеОчная</v>
      </c>
      <c r="B29" s="153">
        <v>24</v>
      </c>
      <c r="C29" s="154" t="s">
        <v>281</v>
      </c>
      <c r="D29" s="154" t="s">
        <v>1099</v>
      </c>
      <c r="E29" s="155" t="s">
        <v>282</v>
      </c>
      <c r="F29" s="154" t="s">
        <v>283</v>
      </c>
      <c r="G29" s="154" t="s">
        <v>284</v>
      </c>
      <c r="H29" s="155" t="s">
        <v>395</v>
      </c>
      <c r="I29" s="155"/>
      <c r="J29" s="154" t="s">
        <v>219</v>
      </c>
      <c r="K29" s="156" t="s">
        <v>7</v>
      </c>
      <c r="L29" s="155" t="s">
        <v>288</v>
      </c>
      <c r="M29" s="156" t="s">
        <v>1</v>
      </c>
      <c r="N29" s="156" t="s">
        <v>396</v>
      </c>
      <c r="O29" s="156" t="s">
        <v>8</v>
      </c>
      <c r="P29" s="156" t="s">
        <v>2</v>
      </c>
      <c r="Q29" s="156" t="s">
        <v>290</v>
      </c>
      <c r="R29" s="155" t="s">
        <v>291</v>
      </c>
      <c r="S29" s="156" t="s">
        <v>292</v>
      </c>
      <c r="T29" s="155" t="s">
        <v>192</v>
      </c>
      <c r="U29" s="155" t="s">
        <v>293</v>
      </c>
      <c r="V29" s="156" t="s">
        <v>294</v>
      </c>
      <c r="W29" s="156" t="s">
        <v>290</v>
      </c>
      <c r="X29" s="156" t="s">
        <v>290</v>
      </c>
      <c r="Y29" s="156" t="s">
        <v>295</v>
      </c>
      <c r="Z29" s="156" t="s">
        <v>290</v>
      </c>
      <c r="AA29" s="156" t="s">
        <v>290</v>
      </c>
      <c r="AB29" s="156" t="s">
        <v>296</v>
      </c>
      <c r="AC29" s="156" t="s">
        <v>290</v>
      </c>
      <c r="AD29" s="156" t="s">
        <v>290</v>
      </c>
      <c r="AE29" s="156" t="s">
        <v>290</v>
      </c>
      <c r="AF29" s="157" t="s">
        <v>1211</v>
      </c>
      <c r="AG29" s="156" t="s">
        <v>290</v>
      </c>
      <c r="AH29" s="155" t="s">
        <v>297</v>
      </c>
      <c r="AI29" s="155" t="s">
        <v>297</v>
      </c>
      <c r="AJ29" s="156" t="s">
        <v>290</v>
      </c>
      <c r="AK29" s="158" t="s">
        <v>1097</v>
      </c>
      <c r="AL29" s="159" t="s">
        <v>299</v>
      </c>
    </row>
    <row r="30" spans="1:38" ht="409.5" x14ac:dyDescent="0.25">
      <c r="A30" s="94" t="str">
        <f t="shared" si="0"/>
        <v>Физические лица за исключением лиц с ОВЗ и инвалидов08.02.01 Строительство и эксплуатация зданий и сооруженийСреднее общее образованиеОчная</v>
      </c>
      <c r="B30" s="153">
        <v>25</v>
      </c>
      <c r="C30" s="154" t="s">
        <v>281</v>
      </c>
      <c r="D30" s="154" t="s">
        <v>1099</v>
      </c>
      <c r="E30" s="155" t="s">
        <v>282</v>
      </c>
      <c r="F30" s="154" t="s">
        <v>283</v>
      </c>
      <c r="G30" s="154" t="s">
        <v>284</v>
      </c>
      <c r="H30" s="155" t="s">
        <v>397</v>
      </c>
      <c r="I30" s="155"/>
      <c r="J30" s="154" t="s">
        <v>219</v>
      </c>
      <c r="K30" s="156" t="s">
        <v>7</v>
      </c>
      <c r="L30" s="155" t="s">
        <v>288</v>
      </c>
      <c r="M30" s="156" t="s">
        <v>1</v>
      </c>
      <c r="N30" s="156" t="s">
        <v>396</v>
      </c>
      <c r="O30" s="156" t="s">
        <v>344</v>
      </c>
      <c r="P30" s="156" t="s">
        <v>2</v>
      </c>
      <c r="Q30" s="156" t="s">
        <v>290</v>
      </c>
      <c r="R30" s="155" t="s">
        <v>291</v>
      </c>
      <c r="S30" s="156" t="s">
        <v>292</v>
      </c>
      <c r="T30" s="155" t="s">
        <v>192</v>
      </c>
      <c r="U30" s="155" t="s">
        <v>293</v>
      </c>
      <c r="V30" s="156" t="s">
        <v>294</v>
      </c>
      <c r="W30" s="156" t="s">
        <v>290</v>
      </c>
      <c r="X30" s="156" t="s">
        <v>290</v>
      </c>
      <c r="Y30" s="156" t="s">
        <v>1118</v>
      </c>
      <c r="Z30" s="156" t="s">
        <v>290</v>
      </c>
      <c r="AA30" s="156" t="s">
        <v>290</v>
      </c>
      <c r="AB30" s="156" t="s">
        <v>1004</v>
      </c>
      <c r="AC30" s="156" t="s">
        <v>290</v>
      </c>
      <c r="AD30" s="156" t="s">
        <v>290</v>
      </c>
      <c r="AE30" s="156" t="s">
        <v>290</v>
      </c>
      <c r="AF30" s="157" t="s">
        <v>401</v>
      </c>
      <c r="AG30" s="156" t="s">
        <v>290</v>
      </c>
      <c r="AH30" s="155" t="s">
        <v>297</v>
      </c>
      <c r="AI30" s="155" t="s">
        <v>297</v>
      </c>
      <c r="AJ30" s="156" t="s">
        <v>290</v>
      </c>
      <c r="AK30" s="158" t="s">
        <v>298</v>
      </c>
      <c r="AL30" s="159" t="s">
        <v>299</v>
      </c>
    </row>
    <row r="31" spans="1:38" ht="409.5" x14ac:dyDescent="0.25">
      <c r="A31" s="94" t="str">
        <f t="shared" si="0"/>
        <v>Физические лица с ОВЗ и инвалиды08.02.01 Строительство и эксплуатация зданий и сооруженийОсновное общее образованиеОчная</v>
      </c>
      <c r="B31" s="153">
        <v>26</v>
      </c>
      <c r="C31" s="154" t="s">
        <v>281</v>
      </c>
      <c r="D31" s="154" t="s">
        <v>1099</v>
      </c>
      <c r="E31" s="155" t="s">
        <v>282</v>
      </c>
      <c r="F31" s="154" t="s">
        <v>283</v>
      </c>
      <c r="G31" s="154" t="s">
        <v>284</v>
      </c>
      <c r="H31" s="155" t="s">
        <v>1072</v>
      </c>
      <c r="I31" s="155"/>
      <c r="J31" s="154" t="s">
        <v>219</v>
      </c>
      <c r="K31" s="156" t="s">
        <v>7</v>
      </c>
      <c r="L31" s="155" t="s">
        <v>288</v>
      </c>
      <c r="M31" s="156" t="s">
        <v>9</v>
      </c>
      <c r="N31" s="156" t="s">
        <v>396</v>
      </c>
      <c r="O31" s="156" t="s">
        <v>8</v>
      </c>
      <c r="P31" s="156" t="s">
        <v>2</v>
      </c>
      <c r="Q31" s="156" t="s">
        <v>290</v>
      </c>
      <c r="R31" s="155" t="s">
        <v>291</v>
      </c>
      <c r="S31" s="156" t="s">
        <v>292</v>
      </c>
      <c r="T31" s="155" t="s">
        <v>192</v>
      </c>
      <c r="U31" s="155" t="s">
        <v>293</v>
      </c>
      <c r="V31" s="156" t="s">
        <v>294</v>
      </c>
      <c r="W31" s="156" t="s">
        <v>290</v>
      </c>
      <c r="X31" s="156" t="s">
        <v>290</v>
      </c>
      <c r="Y31" s="156" t="s">
        <v>295</v>
      </c>
      <c r="Z31" s="156" t="s">
        <v>290</v>
      </c>
      <c r="AA31" s="156" t="s">
        <v>290</v>
      </c>
      <c r="AB31" s="156" t="s">
        <v>296</v>
      </c>
      <c r="AC31" s="156" t="s">
        <v>290</v>
      </c>
      <c r="AD31" s="156" t="s">
        <v>290</v>
      </c>
      <c r="AE31" s="156" t="s">
        <v>290</v>
      </c>
      <c r="AF31" s="157" t="s">
        <v>1217</v>
      </c>
      <c r="AG31" s="156" t="s">
        <v>290</v>
      </c>
      <c r="AH31" s="155" t="s">
        <v>297</v>
      </c>
      <c r="AI31" s="155" t="s">
        <v>297</v>
      </c>
      <c r="AJ31" s="156" t="s">
        <v>290</v>
      </c>
      <c r="AK31" s="158" t="s">
        <v>1097</v>
      </c>
      <c r="AL31" s="159" t="s">
        <v>1248</v>
      </c>
    </row>
    <row r="32" spans="1:38" ht="409.5" x14ac:dyDescent="0.25">
      <c r="A32" s="94" t="str">
        <f t="shared" si="0"/>
        <v>Физические лица за исключением лиц с ОВЗ и инвалидов08.02.05 Строительство и эксплуатация автомобильных дорог и аэродромовОсновное общее образованиеОчная</v>
      </c>
      <c r="B32" s="153">
        <v>27</v>
      </c>
      <c r="C32" s="154" t="s">
        <v>281</v>
      </c>
      <c r="D32" s="154" t="s">
        <v>1099</v>
      </c>
      <c r="E32" s="155" t="s">
        <v>282</v>
      </c>
      <c r="F32" s="154" t="s">
        <v>283</v>
      </c>
      <c r="G32" s="154" t="s">
        <v>284</v>
      </c>
      <c r="H32" s="155" t="s">
        <v>399</v>
      </c>
      <c r="I32" s="155"/>
      <c r="J32" s="154" t="s">
        <v>219</v>
      </c>
      <c r="K32" s="156" t="s">
        <v>7</v>
      </c>
      <c r="L32" s="155" t="s">
        <v>288</v>
      </c>
      <c r="M32" s="156" t="s">
        <v>1</v>
      </c>
      <c r="N32" s="156" t="s">
        <v>400</v>
      </c>
      <c r="O32" s="156" t="s">
        <v>8</v>
      </c>
      <c r="P32" s="156" t="s">
        <v>2</v>
      </c>
      <c r="Q32" s="156" t="s">
        <v>290</v>
      </c>
      <c r="R32" s="155" t="s">
        <v>291</v>
      </c>
      <c r="S32" s="156" t="s">
        <v>292</v>
      </c>
      <c r="T32" s="155" t="s">
        <v>192</v>
      </c>
      <c r="U32" s="155" t="s">
        <v>293</v>
      </c>
      <c r="V32" s="156" t="s">
        <v>294</v>
      </c>
      <c r="W32" s="156" t="s">
        <v>290</v>
      </c>
      <c r="X32" s="156" t="s">
        <v>290</v>
      </c>
      <c r="Y32" s="156" t="s">
        <v>487</v>
      </c>
      <c r="Z32" s="156" t="s">
        <v>290</v>
      </c>
      <c r="AA32" s="156" t="s">
        <v>290</v>
      </c>
      <c r="AB32" s="156" t="s">
        <v>1004</v>
      </c>
      <c r="AC32" s="156" t="s">
        <v>290</v>
      </c>
      <c r="AD32" s="156" t="s">
        <v>290</v>
      </c>
      <c r="AE32" s="156" t="s">
        <v>290</v>
      </c>
      <c r="AF32" s="157" t="s">
        <v>398</v>
      </c>
      <c r="AG32" s="156" t="s">
        <v>290</v>
      </c>
      <c r="AH32" s="155" t="s">
        <v>297</v>
      </c>
      <c r="AI32" s="155" t="s">
        <v>297</v>
      </c>
      <c r="AJ32" s="156" t="s">
        <v>290</v>
      </c>
      <c r="AK32" s="158" t="s">
        <v>298</v>
      </c>
      <c r="AL32" s="159" t="s">
        <v>299</v>
      </c>
    </row>
    <row r="33" spans="1:38" ht="409.5" x14ac:dyDescent="0.25">
      <c r="A33" s="94" t="str">
        <f t="shared" si="0"/>
        <v>Физические лица за исключением лиц с ОВЗ и инвалидов09.02.01 Компьютерные системы и комплексыОсновное общее образованиеОчная</v>
      </c>
      <c r="B33" s="153">
        <v>28</v>
      </c>
      <c r="C33" s="154" t="s">
        <v>281</v>
      </c>
      <c r="D33" s="154" t="s">
        <v>1099</v>
      </c>
      <c r="E33" s="155" t="s">
        <v>282</v>
      </c>
      <c r="F33" s="154" t="s">
        <v>283</v>
      </c>
      <c r="G33" s="154" t="s">
        <v>284</v>
      </c>
      <c r="H33" s="155" t="s">
        <v>402</v>
      </c>
      <c r="I33" s="155"/>
      <c r="J33" s="154" t="s">
        <v>219</v>
      </c>
      <c r="K33" s="156" t="s">
        <v>7</v>
      </c>
      <c r="L33" s="155" t="s">
        <v>288</v>
      </c>
      <c r="M33" s="156" t="s">
        <v>1</v>
      </c>
      <c r="N33" s="156" t="s">
        <v>403</v>
      </c>
      <c r="O33" s="156" t="s">
        <v>8</v>
      </c>
      <c r="P33" s="156" t="s">
        <v>2</v>
      </c>
      <c r="Q33" s="156" t="s">
        <v>290</v>
      </c>
      <c r="R33" s="155" t="s">
        <v>291</v>
      </c>
      <c r="S33" s="156" t="s">
        <v>292</v>
      </c>
      <c r="T33" s="155" t="s">
        <v>192</v>
      </c>
      <c r="U33" s="155" t="s">
        <v>293</v>
      </c>
      <c r="V33" s="156" t="s">
        <v>294</v>
      </c>
      <c r="W33" s="156" t="s">
        <v>290</v>
      </c>
      <c r="X33" s="156" t="s">
        <v>290</v>
      </c>
      <c r="Y33" s="156" t="s">
        <v>487</v>
      </c>
      <c r="Z33" s="156" t="s">
        <v>290</v>
      </c>
      <c r="AA33" s="156" t="s">
        <v>290</v>
      </c>
      <c r="AB33" s="156" t="s">
        <v>1004</v>
      </c>
      <c r="AC33" s="156" t="s">
        <v>290</v>
      </c>
      <c r="AD33" s="156" t="s">
        <v>290</v>
      </c>
      <c r="AE33" s="156" t="s">
        <v>290</v>
      </c>
      <c r="AF33" s="157" t="s">
        <v>1014</v>
      </c>
      <c r="AG33" s="156" t="s">
        <v>290</v>
      </c>
      <c r="AH33" s="155" t="s">
        <v>297</v>
      </c>
      <c r="AI33" s="155" t="s">
        <v>297</v>
      </c>
      <c r="AJ33" s="156" t="s">
        <v>290</v>
      </c>
      <c r="AK33" s="158" t="s">
        <v>298</v>
      </c>
      <c r="AL33" s="159" t="s">
        <v>299</v>
      </c>
    </row>
    <row r="34" spans="1:38" ht="409.5" x14ac:dyDescent="0.25">
      <c r="A34" s="94" t="str">
        <f t="shared" si="0"/>
        <v>Физические лица с ОВЗ и инвалиды09.02.01 Компьютерные системы и комплексыОсновное общее образованиеОчная</v>
      </c>
      <c r="B34" s="153">
        <v>29</v>
      </c>
      <c r="C34" s="154" t="s">
        <v>281</v>
      </c>
      <c r="D34" s="154" t="s">
        <v>1099</v>
      </c>
      <c r="E34" s="155" t="s">
        <v>282</v>
      </c>
      <c r="F34" s="154" t="s">
        <v>283</v>
      </c>
      <c r="G34" s="154" t="s">
        <v>284</v>
      </c>
      <c r="H34" s="155" t="s">
        <v>1076</v>
      </c>
      <c r="I34" s="155"/>
      <c r="J34" s="154" t="s">
        <v>219</v>
      </c>
      <c r="K34" s="156" t="s">
        <v>7</v>
      </c>
      <c r="L34" s="155" t="s">
        <v>288</v>
      </c>
      <c r="M34" s="156" t="s">
        <v>9</v>
      </c>
      <c r="N34" s="156" t="s">
        <v>403</v>
      </c>
      <c r="O34" s="156" t="s">
        <v>8</v>
      </c>
      <c r="P34" s="156" t="s">
        <v>2</v>
      </c>
      <c r="Q34" s="156" t="s">
        <v>290</v>
      </c>
      <c r="R34" s="155" t="s">
        <v>291</v>
      </c>
      <c r="S34" s="156" t="s">
        <v>292</v>
      </c>
      <c r="T34" s="155" t="s">
        <v>192</v>
      </c>
      <c r="U34" s="155" t="s">
        <v>293</v>
      </c>
      <c r="V34" s="156" t="s">
        <v>294</v>
      </c>
      <c r="W34" s="156" t="s">
        <v>290</v>
      </c>
      <c r="X34" s="156" t="s">
        <v>290</v>
      </c>
      <c r="Y34" s="156" t="s">
        <v>487</v>
      </c>
      <c r="Z34" s="156" t="s">
        <v>290</v>
      </c>
      <c r="AA34" s="156" t="s">
        <v>290</v>
      </c>
      <c r="AB34" s="156" t="s">
        <v>296</v>
      </c>
      <c r="AC34" s="156" t="s">
        <v>290</v>
      </c>
      <c r="AD34" s="156" t="s">
        <v>290</v>
      </c>
      <c r="AE34" s="156" t="s">
        <v>290</v>
      </c>
      <c r="AF34" s="157" t="s">
        <v>1014</v>
      </c>
      <c r="AG34" s="156" t="s">
        <v>290</v>
      </c>
      <c r="AH34" s="155" t="s">
        <v>297</v>
      </c>
      <c r="AI34" s="155" t="s">
        <v>297</v>
      </c>
      <c r="AJ34" s="156" t="s">
        <v>290</v>
      </c>
      <c r="AK34" s="158" t="s">
        <v>1097</v>
      </c>
      <c r="AL34" s="159" t="s">
        <v>299</v>
      </c>
    </row>
    <row r="35" spans="1:38" ht="409.5" x14ac:dyDescent="0.25">
      <c r="A35" s="94" t="str">
        <f t="shared" si="0"/>
        <v>Физические лица за исключением лиц с ОВЗ и инвалидов09.02.02 Компьютерные сетиОсновное общее образованиеОчная</v>
      </c>
      <c r="B35" s="153">
        <v>30</v>
      </c>
      <c r="C35" s="154" t="s">
        <v>281</v>
      </c>
      <c r="D35" s="154" t="s">
        <v>1099</v>
      </c>
      <c r="E35" s="155" t="s">
        <v>282</v>
      </c>
      <c r="F35" s="154" t="s">
        <v>283</v>
      </c>
      <c r="G35" s="154" t="s">
        <v>284</v>
      </c>
      <c r="H35" s="155" t="s">
        <v>1031</v>
      </c>
      <c r="I35" s="155"/>
      <c r="J35" s="154" t="s">
        <v>219</v>
      </c>
      <c r="K35" s="156" t="s">
        <v>7</v>
      </c>
      <c r="L35" s="155" t="s">
        <v>288</v>
      </c>
      <c r="M35" s="156" t="s">
        <v>1</v>
      </c>
      <c r="N35" s="156" t="s">
        <v>1032</v>
      </c>
      <c r="O35" s="156" t="s">
        <v>8</v>
      </c>
      <c r="P35" s="156" t="s">
        <v>2</v>
      </c>
      <c r="Q35" s="156" t="s">
        <v>290</v>
      </c>
      <c r="R35" s="155" t="s">
        <v>291</v>
      </c>
      <c r="S35" s="156" t="s">
        <v>292</v>
      </c>
      <c r="T35" s="155" t="s">
        <v>192</v>
      </c>
      <c r="U35" s="155" t="s">
        <v>293</v>
      </c>
      <c r="V35" s="156" t="s">
        <v>294</v>
      </c>
      <c r="W35" s="156" t="s">
        <v>290</v>
      </c>
      <c r="X35" s="156" t="s">
        <v>290</v>
      </c>
      <c r="Y35" s="156" t="s">
        <v>487</v>
      </c>
      <c r="Z35" s="156" t="s">
        <v>290</v>
      </c>
      <c r="AA35" s="156" t="s">
        <v>290</v>
      </c>
      <c r="AB35" s="156" t="s">
        <v>1004</v>
      </c>
      <c r="AC35" s="156" t="s">
        <v>290</v>
      </c>
      <c r="AD35" s="156" t="s">
        <v>290</v>
      </c>
      <c r="AE35" s="156" t="s">
        <v>290</v>
      </c>
      <c r="AF35" s="157" t="s">
        <v>1033</v>
      </c>
      <c r="AG35" s="156" t="s">
        <v>290</v>
      </c>
      <c r="AH35" s="155" t="s">
        <v>297</v>
      </c>
      <c r="AI35" s="155" t="s">
        <v>297</v>
      </c>
      <c r="AJ35" s="156" t="s">
        <v>290</v>
      </c>
      <c r="AK35" s="158" t="s">
        <v>1097</v>
      </c>
      <c r="AL35" s="159" t="s">
        <v>299</v>
      </c>
    </row>
    <row r="36" spans="1:38" ht="409.5" x14ac:dyDescent="0.25">
      <c r="A36" s="94" t="str">
        <f t="shared" si="0"/>
        <v>Физические лица за исключением лиц с ОВЗ и инвалидов09.02.03 Программирование в компьютерных системахОсновное общее образованиеОчная</v>
      </c>
      <c r="B36" s="153">
        <v>31</v>
      </c>
      <c r="C36" s="154" t="s">
        <v>281</v>
      </c>
      <c r="D36" s="154" t="s">
        <v>1099</v>
      </c>
      <c r="E36" s="155" t="s">
        <v>282</v>
      </c>
      <c r="F36" s="154" t="s">
        <v>283</v>
      </c>
      <c r="G36" s="154" t="s">
        <v>284</v>
      </c>
      <c r="H36" s="155" t="s">
        <v>155</v>
      </c>
      <c r="I36" s="155"/>
      <c r="J36" s="154" t="s">
        <v>219</v>
      </c>
      <c r="K36" s="156" t="s">
        <v>7</v>
      </c>
      <c r="L36" s="155" t="s">
        <v>288</v>
      </c>
      <c r="M36" s="156" t="s">
        <v>1</v>
      </c>
      <c r="N36" s="156" t="s">
        <v>42</v>
      </c>
      <c r="O36" s="156" t="s">
        <v>8</v>
      </c>
      <c r="P36" s="156" t="s">
        <v>2</v>
      </c>
      <c r="Q36" s="156" t="s">
        <v>290</v>
      </c>
      <c r="R36" s="155" t="s">
        <v>291</v>
      </c>
      <c r="S36" s="156" t="s">
        <v>292</v>
      </c>
      <c r="T36" s="155" t="s">
        <v>192</v>
      </c>
      <c r="U36" s="155" t="s">
        <v>293</v>
      </c>
      <c r="V36" s="156" t="s">
        <v>294</v>
      </c>
      <c r="W36" s="156" t="s">
        <v>290</v>
      </c>
      <c r="X36" s="156" t="s">
        <v>290</v>
      </c>
      <c r="Y36" s="156" t="s">
        <v>487</v>
      </c>
      <c r="Z36" s="156" t="s">
        <v>290</v>
      </c>
      <c r="AA36" s="156" t="s">
        <v>290</v>
      </c>
      <c r="AB36" s="156" t="s">
        <v>1004</v>
      </c>
      <c r="AC36" s="156" t="s">
        <v>290</v>
      </c>
      <c r="AD36" s="156" t="s">
        <v>290</v>
      </c>
      <c r="AE36" s="156" t="s">
        <v>290</v>
      </c>
      <c r="AF36" s="157" t="s">
        <v>1212</v>
      </c>
      <c r="AG36" s="156" t="s">
        <v>290</v>
      </c>
      <c r="AH36" s="155" t="s">
        <v>297</v>
      </c>
      <c r="AI36" s="155" t="s">
        <v>297</v>
      </c>
      <c r="AJ36" s="156" t="s">
        <v>290</v>
      </c>
      <c r="AK36" s="158" t="s">
        <v>1097</v>
      </c>
      <c r="AL36" s="159" t="s">
        <v>299</v>
      </c>
    </row>
    <row r="37" spans="1:38" ht="409.5" x14ac:dyDescent="0.25">
      <c r="A37" s="94" t="str">
        <f t="shared" si="0"/>
        <v>Физические лица с ОВЗ и инвалиды09.02.03 Программирование в компьютерных системахОсновное общее образованиеОчная</v>
      </c>
      <c r="B37" s="153">
        <v>32</v>
      </c>
      <c r="C37" s="154" t="s">
        <v>281</v>
      </c>
      <c r="D37" s="154" t="s">
        <v>1099</v>
      </c>
      <c r="E37" s="155" t="s">
        <v>282</v>
      </c>
      <c r="F37" s="154" t="s">
        <v>283</v>
      </c>
      <c r="G37" s="154" t="s">
        <v>284</v>
      </c>
      <c r="H37" s="155" t="s">
        <v>169</v>
      </c>
      <c r="I37" s="155"/>
      <c r="J37" s="154" t="s">
        <v>219</v>
      </c>
      <c r="K37" s="156" t="s">
        <v>7</v>
      </c>
      <c r="L37" s="155" t="s">
        <v>288</v>
      </c>
      <c r="M37" s="156" t="s">
        <v>9</v>
      </c>
      <c r="N37" s="156" t="s">
        <v>42</v>
      </c>
      <c r="O37" s="156" t="s">
        <v>8</v>
      </c>
      <c r="P37" s="156" t="s">
        <v>2</v>
      </c>
      <c r="Q37" s="156" t="s">
        <v>290</v>
      </c>
      <c r="R37" s="155" t="s">
        <v>291</v>
      </c>
      <c r="S37" s="156" t="s">
        <v>292</v>
      </c>
      <c r="T37" s="155" t="s">
        <v>192</v>
      </c>
      <c r="U37" s="155" t="s">
        <v>293</v>
      </c>
      <c r="V37" s="156" t="s">
        <v>294</v>
      </c>
      <c r="W37" s="156" t="s">
        <v>290</v>
      </c>
      <c r="X37" s="156" t="s">
        <v>290</v>
      </c>
      <c r="Y37" s="156" t="s">
        <v>487</v>
      </c>
      <c r="Z37" s="156" t="s">
        <v>290</v>
      </c>
      <c r="AA37" s="156" t="s">
        <v>290</v>
      </c>
      <c r="AB37" s="156" t="s">
        <v>1004</v>
      </c>
      <c r="AC37" s="156" t="s">
        <v>290</v>
      </c>
      <c r="AD37" s="156" t="s">
        <v>290</v>
      </c>
      <c r="AE37" s="156" t="s">
        <v>290</v>
      </c>
      <c r="AF37" s="157" t="s">
        <v>1107</v>
      </c>
      <c r="AG37" s="156" t="s">
        <v>290</v>
      </c>
      <c r="AH37" s="155" t="s">
        <v>297</v>
      </c>
      <c r="AI37" s="155" t="s">
        <v>297</v>
      </c>
      <c r="AJ37" s="156" t="s">
        <v>290</v>
      </c>
      <c r="AK37" s="158" t="s">
        <v>298</v>
      </c>
      <c r="AL37" s="159" t="s">
        <v>299</v>
      </c>
    </row>
    <row r="38" spans="1:38" ht="409.5" x14ac:dyDescent="0.25">
      <c r="A38" s="94" t="str">
        <f t="shared" si="0"/>
        <v>Физические лица за исключением лиц с ОВЗ и инвалидов09.02.04 Информационные системы (по отраслям)Основное общее образованиеОчная</v>
      </c>
      <c r="B38" s="153">
        <v>33</v>
      </c>
      <c r="C38" s="154" t="s">
        <v>281</v>
      </c>
      <c r="D38" s="154" t="s">
        <v>1099</v>
      </c>
      <c r="E38" s="155" t="s">
        <v>282</v>
      </c>
      <c r="F38" s="154" t="s">
        <v>283</v>
      </c>
      <c r="G38" s="154" t="s">
        <v>284</v>
      </c>
      <c r="H38" s="155" t="s">
        <v>302</v>
      </c>
      <c r="I38" s="155"/>
      <c r="J38" s="154" t="s">
        <v>219</v>
      </c>
      <c r="K38" s="156" t="s">
        <v>7</v>
      </c>
      <c r="L38" s="155" t="s">
        <v>288</v>
      </c>
      <c r="M38" s="156" t="s">
        <v>1</v>
      </c>
      <c r="N38" s="156" t="s">
        <v>303</v>
      </c>
      <c r="O38" s="156" t="s">
        <v>8</v>
      </c>
      <c r="P38" s="156" t="s">
        <v>2</v>
      </c>
      <c r="Q38" s="156" t="s">
        <v>290</v>
      </c>
      <c r="R38" s="155" t="s">
        <v>291</v>
      </c>
      <c r="S38" s="156" t="s">
        <v>292</v>
      </c>
      <c r="T38" s="155" t="s">
        <v>192</v>
      </c>
      <c r="U38" s="155" t="s">
        <v>293</v>
      </c>
      <c r="V38" s="156" t="s">
        <v>294</v>
      </c>
      <c r="W38" s="156" t="s">
        <v>290</v>
      </c>
      <c r="X38" s="156" t="s">
        <v>290</v>
      </c>
      <c r="Y38" s="156" t="s">
        <v>487</v>
      </c>
      <c r="Z38" s="156" t="s">
        <v>290</v>
      </c>
      <c r="AA38" s="156" t="s">
        <v>290</v>
      </c>
      <c r="AB38" s="156" t="s">
        <v>1004</v>
      </c>
      <c r="AC38" s="156" t="s">
        <v>290</v>
      </c>
      <c r="AD38" s="156" t="s">
        <v>290</v>
      </c>
      <c r="AE38" s="156" t="s">
        <v>290</v>
      </c>
      <c r="AF38" s="157" t="s">
        <v>1103</v>
      </c>
      <c r="AG38" s="156" t="s">
        <v>290</v>
      </c>
      <c r="AH38" s="155" t="s">
        <v>297</v>
      </c>
      <c r="AI38" s="155" t="s">
        <v>297</v>
      </c>
      <c r="AJ38" s="156" t="s">
        <v>290</v>
      </c>
      <c r="AK38" s="158" t="s">
        <v>298</v>
      </c>
      <c r="AL38" s="159" t="s">
        <v>299</v>
      </c>
    </row>
    <row r="39" spans="1:38" ht="409.5" x14ac:dyDescent="0.25">
      <c r="A39" s="94" t="str">
        <f t="shared" si="0"/>
        <v>Физические лица за исключением лиц с ОВЗ и инвалидов09.02.04 Информационные системы (по отраслям)Среднее общее образованиеОчная</v>
      </c>
      <c r="B39" s="153">
        <v>34</v>
      </c>
      <c r="C39" s="154" t="s">
        <v>281</v>
      </c>
      <c r="D39" s="154" t="s">
        <v>1099</v>
      </c>
      <c r="E39" s="155" t="s">
        <v>282</v>
      </c>
      <c r="F39" s="154" t="s">
        <v>283</v>
      </c>
      <c r="G39" s="154" t="s">
        <v>284</v>
      </c>
      <c r="H39" s="155" t="s">
        <v>404</v>
      </c>
      <c r="I39" s="155"/>
      <c r="J39" s="154" t="s">
        <v>219</v>
      </c>
      <c r="K39" s="156" t="s">
        <v>7</v>
      </c>
      <c r="L39" s="155" t="s">
        <v>288</v>
      </c>
      <c r="M39" s="156" t="s">
        <v>1</v>
      </c>
      <c r="N39" s="156" t="s">
        <v>303</v>
      </c>
      <c r="O39" s="156" t="s">
        <v>344</v>
      </c>
      <c r="P39" s="156" t="s">
        <v>2</v>
      </c>
      <c r="Q39" s="156" t="s">
        <v>290</v>
      </c>
      <c r="R39" s="155" t="s">
        <v>291</v>
      </c>
      <c r="S39" s="156" t="s">
        <v>292</v>
      </c>
      <c r="T39" s="155" t="s">
        <v>192</v>
      </c>
      <c r="U39" s="155" t="s">
        <v>293</v>
      </c>
      <c r="V39" s="156" t="s">
        <v>294</v>
      </c>
      <c r="W39" s="156" t="s">
        <v>290</v>
      </c>
      <c r="X39" s="156" t="s">
        <v>290</v>
      </c>
      <c r="Y39" s="156" t="s">
        <v>487</v>
      </c>
      <c r="Z39" s="156" t="s">
        <v>290</v>
      </c>
      <c r="AA39" s="156" t="s">
        <v>290</v>
      </c>
      <c r="AB39" s="156" t="s">
        <v>1119</v>
      </c>
      <c r="AC39" s="156" t="s">
        <v>290</v>
      </c>
      <c r="AD39" s="156" t="s">
        <v>290</v>
      </c>
      <c r="AE39" s="156" t="s">
        <v>290</v>
      </c>
      <c r="AF39" s="157" t="s">
        <v>347</v>
      </c>
      <c r="AG39" s="156" t="s">
        <v>290</v>
      </c>
      <c r="AH39" s="155" t="s">
        <v>297</v>
      </c>
      <c r="AI39" s="155" t="s">
        <v>297</v>
      </c>
      <c r="AJ39" s="156" t="s">
        <v>290</v>
      </c>
      <c r="AK39" s="158" t="s">
        <v>298</v>
      </c>
      <c r="AL39" s="159" t="s">
        <v>299</v>
      </c>
    </row>
    <row r="40" spans="1:38" ht="409.5" x14ac:dyDescent="0.25">
      <c r="A40" s="94" t="str">
        <f t="shared" si="0"/>
        <v>Физические лица с ОВЗ и инвалиды09.02.04 Информационные системы (по отраслям)Основное общее образованиеОчная</v>
      </c>
      <c r="B40" s="153">
        <v>35</v>
      </c>
      <c r="C40" s="154" t="s">
        <v>281</v>
      </c>
      <c r="D40" s="154" t="s">
        <v>1099</v>
      </c>
      <c r="E40" s="155" t="s">
        <v>282</v>
      </c>
      <c r="F40" s="154" t="s">
        <v>283</v>
      </c>
      <c r="G40" s="154" t="s">
        <v>284</v>
      </c>
      <c r="H40" s="155" t="s">
        <v>405</v>
      </c>
      <c r="I40" s="155"/>
      <c r="J40" s="154" t="s">
        <v>219</v>
      </c>
      <c r="K40" s="156" t="s">
        <v>7</v>
      </c>
      <c r="L40" s="155" t="s">
        <v>288</v>
      </c>
      <c r="M40" s="156" t="s">
        <v>9</v>
      </c>
      <c r="N40" s="156" t="s">
        <v>303</v>
      </c>
      <c r="O40" s="156" t="s">
        <v>8</v>
      </c>
      <c r="P40" s="156" t="s">
        <v>2</v>
      </c>
      <c r="Q40" s="156" t="s">
        <v>290</v>
      </c>
      <c r="R40" s="155" t="s">
        <v>291</v>
      </c>
      <c r="S40" s="156" t="s">
        <v>292</v>
      </c>
      <c r="T40" s="155" t="s">
        <v>192</v>
      </c>
      <c r="U40" s="155" t="s">
        <v>293</v>
      </c>
      <c r="V40" s="156" t="s">
        <v>294</v>
      </c>
      <c r="W40" s="156" t="s">
        <v>290</v>
      </c>
      <c r="X40" s="156" t="s">
        <v>290</v>
      </c>
      <c r="Y40" s="156" t="s">
        <v>295</v>
      </c>
      <c r="Z40" s="156" t="s">
        <v>290</v>
      </c>
      <c r="AA40" s="156" t="s">
        <v>290</v>
      </c>
      <c r="AB40" s="156" t="s">
        <v>296</v>
      </c>
      <c r="AC40" s="156" t="s">
        <v>290</v>
      </c>
      <c r="AD40" s="156" t="s">
        <v>290</v>
      </c>
      <c r="AE40" s="156" t="s">
        <v>290</v>
      </c>
      <c r="AF40" s="157" t="s">
        <v>364</v>
      </c>
      <c r="AG40" s="156" t="s">
        <v>290</v>
      </c>
      <c r="AH40" s="155" t="s">
        <v>297</v>
      </c>
      <c r="AI40" s="155" t="s">
        <v>297</v>
      </c>
      <c r="AJ40" s="156" t="s">
        <v>290</v>
      </c>
      <c r="AK40" s="158" t="s">
        <v>1097</v>
      </c>
      <c r="AL40" s="159" t="s">
        <v>299</v>
      </c>
    </row>
    <row r="41" spans="1:38" ht="409.5" x14ac:dyDescent="0.25">
      <c r="A41" s="94" t="str">
        <f t="shared" si="0"/>
        <v>Физические лица за исключением лиц с ОВЗ и инвалидов09.02.05 Прикладная информатика (по отраслям)Основное общее образованиеОчная</v>
      </c>
      <c r="B41" s="153">
        <v>36</v>
      </c>
      <c r="C41" s="154" t="s">
        <v>281</v>
      </c>
      <c r="D41" s="154" t="s">
        <v>1099</v>
      </c>
      <c r="E41" s="155" t="s">
        <v>282</v>
      </c>
      <c r="F41" s="154" t="s">
        <v>283</v>
      </c>
      <c r="G41" s="154" t="s">
        <v>284</v>
      </c>
      <c r="H41" s="155" t="s">
        <v>406</v>
      </c>
      <c r="I41" s="155"/>
      <c r="J41" s="154" t="s">
        <v>219</v>
      </c>
      <c r="K41" s="156" t="s">
        <v>7</v>
      </c>
      <c r="L41" s="155" t="s">
        <v>288</v>
      </c>
      <c r="M41" s="156" t="s">
        <v>1</v>
      </c>
      <c r="N41" s="156" t="s">
        <v>407</v>
      </c>
      <c r="O41" s="156" t="s">
        <v>8</v>
      </c>
      <c r="P41" s="156" t="s">
        <v>2</v>
      </c>
      <c r="Q41" s="156" t="s">
        <v>290</v>
      </c>
      <c r="R41" s="155" t="s">
        <v>291</v>
      </c>
      <c r="S41" s="156" t="s">
        <v>292</v>
      </c>
      <c r="T41" s="155" t="s">
        <v>192</v>
      </c>
      <c r="U41" s="155" t="s">
        <v>293</v>
      </c>
      <c r="V41" s="156" t="s">
        <v>294</v>
      </c>
      <c r="W41" s="156" t="s">
        <v>290</v>
      </c>
      <c r="X41" s="156" t="s">
        <v>290</v>
      </c>
      <c r="Y41" s="156" t="s">
        <v>487</v>
      </c>
      <c r="Z41" s="156" t="s">
        <v>290</v>
      </c>
      <c r="AA41" s="156" t="s">
        <v>290</v>
      </c>
      <c r="AB41" s="156" t="s">
        <v>1004</v>
      </c>
      <c r="AC41" s="156" t="s">
        <v>290</v>
      </c>
      <c r="AD41" s="156" t="s">
        <v>290</v>
      </c>
      <c r="AE41" s="156" t="s">
        <v>290</v>
      </c>
      <c r="AF41" s="157" t="s">
        <v>337</v>
      </c>
      <c r="AG41" s="156" t="s">
        <v>290</v>
      </c>
      <c r="AH41" s="155" t="s">
        <v>297</v>
      </c>
      <c r="AI41" s="155" t="s">
        <v>297</v>
      </c>
      <c r="AJ41" s="156" t="s">
        <v>290</v>
      </c>
      <c r="AK41" s="158" t="s">
        <v>298</v>
      </c>
      <c r="AL41" s="159" t="s">
        <v>299</v>
      </c>
    </row>
    <row r="42" spans="1:38" ht="409.5" x14ac:dyDescent="0.25">
      <c r="A42" s="94" t="str">
        <f t="shared" si="0"/>
        <v>Физические лица с ОВЗ и инвалиды09.02.05 Прикладная информатика (по отраслям)Основное общее образованиеОчная</v>
      </c>
      <c r="B42" s="153">
        <v>37</v>
      </c>
      <c r="C42" s="154" t="s">
        <v>281</v>
      </c>
      <c r="D42" s="154" t="s">
        <v>1099</v>
      </c>
      <c r="E42" s="155" t="s">
        <v>282</v>
      </c>
      <c r="F42" s="154" t="s">
        <v>283</v>
      </c>
      <c r="G42" s="154" t="s">
        <v>284</v>
      </c>
      <c r="H42" s="155" t="s">
        <v>1232</v>
      </c>
      <c r="I42" s="155"/>
      <c r="J42" s="154" t="s">
        <v>219</v>
      </c>
      <c r="K42" s="156" t="s">
        <v>7</v>
      </c>
      <c r="L42" s="155" t="s">
        <v>288</v>
      </c>
      <c r="M42" s="156" t="s">
        <v>9</v>
      </c>
      <c r="N42" s="156" t="s">
        <v>407</v>
      </c>
      <c r="O42" s="156" t="s">
        <v>8</v>
      </c>
      <c r="P42" s="156" t="s">
        <v>2</v>
      </c>
      <c r="Q42" s="156" t="s">
        <v>290</v>
      </c>
      <c r="R42" s="155" t="s">
        <v>291</v>
      </c>
      <c r="S42" s="156" t="s">
        <v>292</v>
      </c>
      <c r="T42" s="155" t="s">
        <v>192</v>
      </c>
      <c r="U42" s="155" t="s">
        <v>293</v>
      </c>
      <c r="V42" s="156" t="s">
        <v>294</v>
      </c>
      <c r="W42" s="156" t="s">
        <v>290</v>
      </c>
      <c r="X42" s="156" t="s">
        <v>290</v>
      </c>
      <c r="Y42" s="156" t="s">
        <v>295</v>
      </c>
      <c r="Z42" s="156" t="s">
        <v>290</v>
      </c>
      <c r="AA42" s="156" t="s">
        <v>290</v>
      </c>
      <c r="AB42" s="156" t="s">
        <v>296</v>
      </c>
      <c r="AC42" s="156" t="s">
        <v>290</v>
      </c>
      <c r="AD42" s="156" t="s">
        <v>290</v>
      </c>
      <c r="AE42" s="156" t="s">
        <v>290</v>
      </c>
      <c r="AF42" s="157" t="s">
        <v>337</v>
      </c>
      <c r="AG42" s="156" t="s">
        <v>290</v>
      </c>
      <c r="AH42" s="155" t="s">
        <v>297</v>
      </c>
      <c r="AI42" s="155" t="s">
        <v>297</v>
      </c>
      <c r="AJ42" s="156" t="s">
        <v>290</v>
      </c>
      <c r="AK42" s="158" t="s">
        <v>298</v>
      </c>
      <c r="AL42" s="159" t="s">
        <v>299</v>
      </c>
    </row>
    <row r="43" spans="1:38" ht="409.5" x14ac:dyDescent="0.25">
      <c r="A43" s="94" t="str">
        <f t="shared" si="0"/>
        <v>Физические лица за исключением лиц с ОВЗ и инвалидов13.02.03 Электрические станции, сети и системыОсновное общее образованиеОчная</v>
      </c>
      <c r="B43" s="153">
        <v>38</v>
      </c>
      <c r="C43" s="154" t="s">
        <v>281</v>
      </c>
      <c r="D43" s="154" t="s">
        <v>1099</v>
      </c>
      <c r="E43" s="155" t="s">
        <v>282</v>
      </c>
      <c r="F43" s="154" t="s">
        <v>283</v>
      </c>
      <c r="G43" s="154" t="s">
        <v>284</v>
      </c>
      <c r="H43" s="155" t="s">
        <v>1034</v>
      </c>
      <c r="I43" s="155"/>
      <c r="J43" s="154" t="s">
        <v>219</v>
      </c>
      <c r="K43" s="156" t="s">
        <v>7</v>
      </c>
      <c r="L43" s="155" t="s">
        <v>288</v>
      </c>
      <c r="M43" s="156" t="s">
        <v>1</v>
      </c>
      <c r="N43" s="156" t="s">
        <v>1035</v>
      </c>
      <c r="O43" s="156" t="s">
        <v>8</v>
      </c>
      <c r="P43" s="156" t="s">
        <v>2</v>
      </c>
      <c r="Q43" s="156" t="s">
        <v>290</v>
      </c>
      <c r="R43" s="155" t="s">
        <v>291</v>
      </c>
      <c r="S43" s="156" t="s">
        <v>292</v>
      </c>
      <c r="T43" s="155" t="s">
        <v>192</v>
      </c>
      <c r="U43" s="155" t="s">
        <v>293</v>
      </c>
      <c r="V43" s="156" t="s">
        <v>294</v>
      </c>
      <c r="W43" s="156" t="s">
        <v>290</v>
      </c>
      <c r="X43" s="156" t="s">
        <v>290</v>
      </c>
      <c r="Y43" s="156" t="s">
        <v>487</v>
      </c>
      <c r="Z43" s="156" t="s">
        <v>290</v>
      </c>
      <c r="AA43" s="156" t="s">
        <v>290</v>
      </c>
      <c r="AB43" s="156" t="s">
        <v>1004</v>
      </c>
      <c r="AC43" s="156" t="s">
        <v>290</v>
      </c>
      <c r="AD43" s="156" t="s">
        <v>290</v>
      </c>
      <c r="AE43" s="156" t="s">
        <v>290</v>
      </c>
      <c r="AF43" s="157" t="s">
        <v>417</v>
      </c>
      <c r="AG43" s="156" t="s">
        <v>290</v>
      </c>
      <c r="AH43" s="155" t="s">
        <v>297</v>
      </c>
      <c r="AI43" s="155" t="s">
        <v>297</v>
      </c>
      <c r="AJ43" s="156" t="s">
        <v>290</v>
      </c>
      <c r="AK43" s="158" t="s">
        <v>1097</v>
      </c>
      <c r="AL43" s="159" t="s">
        <v>299</v>
      </c>
    </row>
    <row r="44" spans="1:38" ht="409.5" x14ac:dyDescent="0.25">
      <c r="A44" s="94" t="str">
        <f t="shared" si="0"/>
        <v>Физические лица за исключением лиц с ОВЗ и инвалидов13.02.07 Электроснабжение (по отраслям)Основное общее образованиеОчная</v>
      </c>
      <c r="B44" s="153">
        <v>39</v>
      </c>
      <c r="C44" s="154" t="s">
        <v>281</v>
      </c>
      <c r="D44" s="154" t="s">
        <v>1099</v>
      </c>
      <c r="E44" s="155" t="s">
        <v>282</v>
      </c>
      <c r="F44" s="154" t="s">
        <v>283</v>
      </c>
      <c r="G44" s="154" t="s">
        <v>284</v>
      </c>
      <c r="H44" s="155" t="s">
        <v>408</v>
      </c>
      <c r="I44" s="155"/>
      <c r="J44" s="154" t="s">
        <v>219</v>
      </c>
      <c r="K44" s="156" t="s">
        <v>7</v>
      </c>
      <c r="L44" s="155" t="s">
        <v>288</v>
      </c>
      <c r="M44" s="156" t="s">
        <v>1</v>
      </c>
      <c r="N44" s="156" t="s">
        <v>409</v>
      </c>
      <c r="O44" s="156" t="s">
        <v>8</v>
      </c>
      <c r="P44" s="156" t="s">
        <v>2</v>
      </c>
      <c r="Q44" s="156" t="s">
        <v>290</v>
      </c>
      <c r="R44" s="155" t="s">
        <v>291</v>
      </c>
      <c r="S44" s="156" t="s">
        <v>292</v>
      </c>
      <c r="T44" s="155" t="s">
        <v>192</v>
      </c>
      <c r="U44" s="155" t="s">
        <v>293</v>
      </c>
      <c r="V44" s="156" t="s">
        <v>294</v>
      </c>
      <c r="W44" s="156" t="s">
        <v>290</v>
      </c>
      <c r="X44" s="156" t="s">
        <v>290</v>
      </c>
      <c r="Y44" s="156" t="s">
        <v>487</v>
      </c>
      <c r="Z44" s="156" t="s">
        <v>290</v>
      </c>
      <c r="AA44" s="156" t="s">
        <v>290</v>
      </c>
      <c r="AB44" s="156" t="s">
        <v>1004</v>
      </c>
      <c r="AC44" s="156" t="s">
        <v>290</v>
      </c>
      <c r="AD44" s="156" t="s">
        <v>290</v>
      </c>
      <c r="AE44" s="156" t="s">
        <v>290</v>
      </c>
      <c r="AF44" s="157" t="s">
        <v>1120</v>
      </c>
      <c r="AG44" s="156" t="s">
        <v>290</v>
      </c>
      <c r="AH44" s="155" t="s">
        <v>297</v>
      </c>
      <c r="AI44" s="155" t="s">
        <v>297</v>
      </c>
      <c r="AJ44" s="156" t="s">
        <v>290</v>
      </c>
      <c r="AK44" s="158" t="s">
        <v>298</v>
      </c>
      <c r="AL44" s="159" t="s">
        <v>299</v>
      </c>
    </row>
    <row r="45" spans="1:38" ht="409.5" x14ac:dyDescent="0.25">
      <c r="A45" s="94" t="str">
        <f t="shared" si="0"/>
        <v>Физические лица за исключением лиц с ОВЗ и инвалидов13.02.11 Техническая эксплуатация и обслуживание электрического и электромеханического оборудования (по отраслям)Основное общее образованиеОчная</v>
      </c>
      <c r="B45" s="153">
        <v>40</v>
      </c>
      <c r="C45" s="154" t="s">
        <v>281</v>
      </c>
      <c r="D45" s="154" t="s">
        <v>1099</v>
      </c>
      <c r="E45" s="155" t="s">
        <v>282</v>
      </c>
      <c r="F45" s="154" t="s">
        <v>283</v>
      </c>
      <c r="G45" s="154" t="s">
        <v>284</v>
      </c>
      <c r="H45" s="155" t="s">
        <v>304</v>
      </c>
      <c r="I45" s="155"/>
      <c r="J45" s="154" t="s">
        <v>219</v>
      </c>
      <c r="K45" s="156" t="s">
        <v>7</v>
      </c>
      <c r="L45" s="155" t="s">
        <v>288</v>
      </c>
      <c r="M45" s="156" t="s">
        <v>1</v>
      </c>
      <c r="N45" s="156" t="s">
        <v>305</v>
      </c>
      <c r="O45" s="156" t="s">
        <v>8</v>
      </c>
      <c r="P45" s="156" t="s">
        <v>2</v>
      </c>
      <c r="Q45" s="156" t="s">
        <v>290</v>
      </c>
      <c r="R45" s="155" t="s">
        <v>291</v>
      </c>
      <c r="S45" s="156" t="s">
        <v>292</v>
      </c>
      <c r="T45" s="155" t="s">
        <v>192</v>
      </c>
      <c r="U45" s="155" t="s">
        <v>293</v>
      </c>
      <c r="V45" s="156" t="s">
        <v>294</v>
      </c>
      <c r="W45" s="156" t="s">
        <v>290</v>
      </c>
      <c r="X45" s="156" t="s">
        <v>290</v>
      </c>
      <c r="Y45" s="156" t="s">
        <v>487</v>
      </c>
      <c r="Z45" s="156" t="s">
        <v>290</v>
      </c>
      <c r="AA45" s="156" t="s">
        <v>290</v>
      </c>
      <c r="AB45" s="156" t="s">
        <v>1004</v>
      </c>
      <c r="AC45" s="156" t="s">
        <v>290</v>
      </c>
      <c r="AD45" s="156" t="s">
        <v>290</v>
      </c>
      <c r="AE45" s="156" t="s">
        <v>290</v>
      </c>
      <c r="AF45" s="157" t="s">
        <v>1104</v>
      </c>
      <c r="AG45" s="156" t="s">
        <v>290</v>
      </c>
      <c r="AH45" s="155" t="s">
        <v>297</v>
      </c>
      <c r="AI45" s="155" t="s">
        <v>297</v>
      </c>
      <c r="AJ45" s="156" t="s">
        <v>290</v>
      </c>
      <c r="AK45" s="158" t="s">
        <v>298</v>
      </c>
      <c r="AL45" s="159" t="s">
        <v>299</v>
      </c>
    </row>
    <row r="46" spans="1:38" ht="409.5" x14ac:dyDescent="0.25">
      <c r="A46" s="94" t="str">
        <f t="shared" si="0"/>
        <v>Физические лица с ОВЗ и инвалиды13.02.11 Техническая эксплуатация и обслуживание электрического и электромеханического оборудования (по отраслям)Основное общее образованиеОчная</v>
      </c>
      <c r="B46" s="153">
        <v>41</v>
      </c>
      <c r="C46" s="154" t="s">
        <v>281</v>
      </c>
      <c r="D46" s="154" t="s">
        <v>1099</v>
      </c>
      <c r="E46" s="155" t="s">
        <v>282</v>
      </c>
      <c r="F46" s="154" t="s">
        <v>283</v>
      </c>
      <c r="G46" s="154" t="s">
        <v>284</v>
      </c>
      <c r="H46" s="155" t="s">
        <v>410</v>
      </c>
      <c r="I46" s="155"/>
      <c r="J46" s="154" t="s">
        <v>219</v>
      </c>
      <c r="K46" s="156" t="s">
        <v>7</v>
      </c>
      <c r="L46" s="155" t="s">
        <v>288</v>
      </c>
      <c r="M46" s="156" t="s">
        <v>9</v>
      </c>
      <c r="N46" s="156" t="s">
        <v>305</v>
      </c>
      <c r="O46" s="156" t="s">
        <v>8</v>
      </c>
      <c r="P46" s="156" t="s">
        <v>2</v>
      </c>
      <c r="Q46" s="156" t="s">
        <v>290</v>
      </c>
      <c r="R46" s="155" t="s">
        <v>291</v>
      </c>
      <c r="S46" s="156" t="s">
        <v>292</v>
      </c>
      <c r="T46" s="155" t="s">
        <v>192</v>
      </c>
      <c r="U46" s="155" t="s">
        <v>293</v>
      </c>
      <c r="V46" s="156" t="s">
        <v>294</v>
      </c>
      <c r="W46" s="156" t="s">
        <v>290</v>
      </c>
      <c r="X46" s="156" t="s">
        <v>290</v>
      </c>
      <c r="Y46" s="156" t="s">
        <v>295</v>
      </c>
      <c r="Z46" s="156" t="s">
        <v>290</v>
      </c>
      <c r="AA46" s="156" t="s">
        <v>290</v>
      </c>
      <c r="AB46" s="156" t="s">
        <v>296</v>
      </c>
      <c r="AC46" s="156" t="s">
        <v>290</v>
      </c>
      <c r="AD46" s="156" t="s">
        <v>290</v>
      </c>
      <c r="AE46" s="156" t="s">
        <v>290</v>
      </c>
      <c r="AF46" s="157" t="s">
        <v>1059</v>
      </c>
      <c r="AG46" s="156" t="s">
        <v>290</v>
      </c>
      <c r="AH46" s="155" t="s">
        <v>297</v>
      </c>
      <c r="AI46" s="155" t="s">
        <v>297</v>
      </c>
      <c r="AJ46" s="156" t="s">
        <v>290</v>
      </c>
      <c r="AK46" s="158" t="s">
        <v>1097</v>
      </c>
      <c r="AL46" s="159" t="s">
        <v>299</v>
      </c>
    </row>
    <row r="47" spans="1:38" ht="409.5" x14ac:dyDescent="0.25">
      <c r="A47" s="94" t="str">
        <f t="shared" si="0"/>
        <v>Физические лица за исключением лиц с ОВЗ и инвалидов15.02.01 Монтаж и техническая эксплуатация промышленного оборудования (по отраслям)Основное общее образованиеОчная</v>
      </c>
      <c r="B47" s="153">
        <v>42</v>
      </c>
      <c r="C47" s="154" t="s">
        <v>281</v>
      </c>
      <c r="D47" s="154" t="s">
        <v>1099</v>
      </c>
      <c r="E47" s="155" t="s">
        <v>282</v>
      </c>
      <c r="F47" s="154" t="s">
        <v>283</v>
      </c>
      <c r="G47" s="154" t="s">
        <v>284</v>
      </c>
      <c r="H47" s="155" t="s">
        <v>411</v>
      </c>
      <c r="I47" s="155"/>
      <c r="J47" s="154" t="s">
        <v>219</v>
      </c>
      <c r="K47" s="156" t="s">
        <v>7</v>
      </c>
      <c r="L47" s="155" t="s">
        <v>288</v>
      </c>
      <c r="M47" s="156" t="s">
        <v>1</v>
      </c>
      <c r="N47" s="156" t="s">
        <v>412</v>
      </c>
      <c r="O47" s="156" t="s">
        <v>8</v>
      </c>
      <c r="P47" s="156" t="s">
        <v>2</v>
      </c>
      <c r="Q47" s="156" t="s">
        <v>290</v>
      </c>
      <c r="R47" s="155" t="s">
        <v>291</v>
      </c>
      <c r="S47" s="156" t="s">
        <v>292</v>
      </c>
      <c r="T47" s="155" t="s">
        <v>192</v>
      </c>
      <c r="U47" s="155" t="s">
        <v>293</v>
      </c>
      <c r="V47" s="156" t="s">
        <v>294</v>
      </c>
      <c r="W47" s="156" t="s">
        <v>290</v>
      </c>
      <c r="X47" s="156" t="s">
        <v>290</v>
      </c>
      <c r="Y47" s="156" t="s">
        <v>487</v>
      </c>
      <c r="Z47" s="156" t="s">
        <v>290</v>
      </c>
      <c r="AA47" s="156" t="s">
        <v>290</v>
      </c>
      <c r="AB47" s="156" t="s">
        <v>1004</v>
      </c>
      <c r="AC47" s="156" t="s">
        <v>290</v>
      </c>
      <c r="AD47" s="156" t="s">
        <v>290</v>
      </c>
      <c r="AE47" s="156" t="s">
        <v>290</v>
      </c>
      <c r="AF47" s="157" t="s">
        <v>337</v>
      </c>
      <c r="AG47" s="156" t="s">
        <v>290</v>
      </c>
      <c r="AH47" s="155" t="s">
        <v>297</v>
      </c>
      <c r="AI47" s="155" t="s">
        <v>297</v>
      </c>
      <c r="AJ47" s="156" t="s">
        <v>290</v>
      </c>
      <c r="AK47" s="158" t="s">
        <v>298</v>
      </c>
      <c r="AL47" s="159" t="s">
        <v>299</v>
      </c>
    </row>
    <row r="48" spans="1:38" ht="409.5" x14ac:dyDescent="0.25">
      <c r="A48" s="94" t="str">
        <f t="shared" si="0"/>
        <v>Физические лица за исключением лиц с ОВЗ и инвалидов15.02.07 Автоматизация технологических процессов и производств (по отраслям)Основное общее образованиеОчная</v>
      </c>
      <c r="B48" s="153">
        <v>43</v>
      </c>
      <c r="C48" s="154" t="s">
        <v>281</v>
      </c>
      <c r="D48" s="154" t="s">
        <v>1099</v>
      </c>
      <c r="E48" s="155" t="s">
        <v>282</v>
      </c>
      <c r="F48" s="154" t="s">
        <v>283</v>
      </c>
      <c r="G48" s="154" t="s">
        <v>284</v>
      </c>
      <c r="H48" s="155" t="s">
        <v>306</v>
      </c>
      <c r="I48" s="155"/>
      <c r="J48" s="154" t="s">
        <v>219</v>
      </c>
      <c r="K48" s="156" t="s">
        <v>7</v>
      </c>
      <c r="L48" s="155" t="s">
        <v>288</v>
      </c>
      <c r="M48" s="156" t="s">
        <v>1</v>
      </c>
      <c r="N48" s="156" t="s">
        <v>307</v>
      </c>
      <c r="O48" s="156" t="s">
        <v>8</v>
      </c>
      <c r="P48" s="156" t="s">
        <v>2</v>
      </c>
      <c r="Q48" s="156" t="s">
        <v>290</v>
      </c>
      <c r="R48" s="155" t="s">
        <v>291</v>
      </c>
      <c r="S48" s="156" t="s">
        <v>292</v>
      </c>
      <c r="T48" s="155" t="s">
        <v>192</v>
      </c>
      <c r="U48" s="155" t="s">
        <v>293</v>
      </c>
      <c r="V48" s="156" t="s">
        <v>294</v>
      </c>
      <c r="W48" s="156" t="s">
        <v>290</v>
      </c>
      <c r="X48" s="156" t="s">
        <v>290</v>
      </c>
      <c r="Y48" s="156" t="s">
        <v>487</v>
      </c>
      <c r="Z48" s="156" t="s">
        <v>290</v>
      </c>
      <c r="AA48" s="156" t="s">
        <v>290</v>
      </c>
      <c r="AB48" s="156" t="s">
        <v>1004</v>
      </c>
      <c r="AC48" s="156" t="s">
        <v>290</v>
      </c>
      <c r="AD48" s="156" t="s">
        <v>290</v>
      </c>
      <c r="AE48" s="156" t="s">
        <v>290</v>
      </c>
      <c r="AF48" s="157" t="s">
        <v>1105</v>
      </c>
      <c r="AG48" s="156" t="s">
        <v>290</v>
      </c>
      <c r="AH48" s="155" t="s">
        <v>297</v>
      </c>
      <c r="AI48" s="155" t="s">
        <v>297</v>
      </c>
      <c r="AJ48" s="156" t="s">
        <v>290</v>
      </c>
      <c r="AK48" s="158" t="s">
        <v>298</v>
      </c>
      <c r="AL48" s="159" t="s">
        <v>299</v>
      </c>
    </row>
    <row r="49" spans="1:38" ht="409.5" x14ac:dyDescent="0.25">
      <c r="A49" s="94" t="str">
        <f t="shared" si="0"/>
        <v>Физические лица за исключением лиц с ОВЗ и инвалидов18.02.06 Химическая технология органических веществОсновное общее образованиеОчная</v>
      </c>
      <c r="B49" s="153">
        <v>44</v>
      </c>
      <c r="C49" s="154" t="s">
        <v>281</v>
      </c>
      <c r="D49" s="154" t="s">
        <v>1099</v>
      </c>
      <c r="E49" s="155" t="s">
        <v>282</v>
      </c>
      <c r="F49" s="154" t="s">
        <v>283</v>
      </c>
      <c r="G49" s="154" t="s">
        <v>284</v>
      </c>
      <c r="H49" s="155" t="s">
        <v>310</v>
      </c>
      <c r="I49" s="155"/>
      <c r="J49" s="154" t="s">
        <v>219</v>
      </c>
      <c r="K49" s="156" t="s">
        <v>7</v>
      </c>
      <c r="L49" s="155" t="s">
        <v>288</v>
      </c>
      <c r="M49" s="156" t="s">
        <v>1</v>
      </c>
      <c r="N49" s="156" t="s">
        <v>311</v>
      </c>
      <c r="O49" s="156" t="s">
        <v>8</v>
      </c>
      <c r="P49" s="156" t="s">
        <v>2</v>
      </c>
      <c r="Q49" s="156" t="s">
        <v>290</v>
      </c>
      <c r="R49" s="155" t="s">
        <v>291</v>
      </c>
      <c r="S49" s="156" t="s">
        <v>292</v>
      </c>
      <c r="T49" s="155" t="s">
        <v>192</v>
      </c>
      <c r="U49" s="155" t="s">
        <v>293</v>
      </c>
      <c r="V49" s="156" t="s">
        <v>294</v>
      </c>
      <c r="W49" s="156" t="s">
        <v>290</v>
      </c>
      <c r="X49" s="156" t="s">
        <v>290</v>
      </c>
      <c r="Y49" s="156" t="s">
        <v>487</v>
      </c>
      <c r="Z49" s="156" t="s">
        <v>290</v>
      </c>
      <c r="AA49" s="156" t="s">
        <v>290</v>
      </c>
      <c r="AB49" s="156" t="s">
        <v>1004</v>
      </c>
      <c r="AC49" s="156" t="s">
        <v>290</v>
      </c>
      <c r="AD49" s="156" t="s">
        <v>290</v>
      </c>
      <c r="AE49" s="156" t="s">
        <v>290</v>
      </c>
      <c r="AF49" s="157" t="s">
        <v>312</v>
      </c>
      <c r="AG49" s="156" t="s">
        <v>290</v>
      </c>
      <c r="AH49" s="155" t="s">
        <v>297</v>
      </c>
      <c r="AI49" s="155" t="s">
        <v>297</v>
      </c>
      <c r="AJ49" s="156" t="s">
        <v>290</v>
      </c>
      <c r="AK49" s="158" t="s">
        <v>298</v>
      </c>
      <c r="AL49" s="159" t="s">
        <v>299</v>
      </c>
    </row>
    <row r="50" spans="1:38" ht="409.5" x14ac:dyDescent="0.25">
      <c r="A50" s="94" t="str">
        <f t="shared" si="0"/>
        <v>Физические лица за исключением лиц с ОВЗ и инвалидов18.02.09 Переработка нефти и газаОсновное общее образованиеОчная</v>
      </c>
      <c r="B50" s="153">
        <v>45</v>
      </c>
      <c r="C50" s="154" t="s">
        <v>281</v>
      </c>
      <c r="D50" s="154" t="s">
        <v>1099</v>
      </c>
      <c r="E50" s="155" t="s">
        <v>282</v>
      </c>
      <c r="F50" s="154" t="s">
        <v>283</v>
      </c>
      <c r="G50" s="154" t="s">
        <v>284</v>
      </c>
      <c r="H50" s="155" t="s">
        <v>433</v>
      </c>
      <c r="I50" s="155"/>
      <c r="J50" s="154" t="s">
        <v>219</v>
      </c>
      <c r="K50" s="156" t="s">
        <v>7</v>
      </c>
      <c r="L50" s="155" t="s">
        <v>288</v>
      </c>
      <c r="M50" s="156" t="s">
        <v>1</v>
      </c>
      <c r="N50" s="156" t="s">
        <v>434</v>
      </c>
      <c r="O50" s="156" t="s">
        <v>8</v>
      </c>
      <c r="P50" s="156" t="s">
        <v>2</v>
      </c>
      <c r="Q50" s="156" t="s">
        <v>290</v>
      </c>
      <c r="R50" s="155" t="s">
        <v>291</v>
      </c>
      <c r="S50" s="156" t="s">
        <v>292</v>
      </c>
      <c r="T50" s="155" t="s">
        <v>192</v>
      </c>
      <c r="U50" s="155" t="s">
        <v>293</v>
      </c>
      <c r="V50" s="156" t="s">
        <v>294</v>
      </c>
      <c r="W50" s="156" t="s">
        <v>290</v>
      </c>
      <c r="X50" s="156" t="s">
        <v>290</v>
      </c>
      <c r="Y50" s="156" t="s">
        <v>487</v>
      </c>
      <c r="Z50" s="156" t="s">
        <v>290</v>
      </c>
      <c r="AA50" s="156" t="s">
        <v>290</v>
      </c>
      <c r="AB50" s="156" t="s">
        <v>1004</v>
      </c>
      <c r="AC50" s="156" t="s">
        <v>290</v>
      </c>
      <c r="AD50" s="156" t="s">
        <v>290</v>
      </c>
      <c r="AE50" s="156" t="s">
        <v>290</v>
      </c>
      <c r="AF50" s="157" t="s">
        <v>417</v>
      </c>
      <c r="AG50" s="156" t="s">
        <v>290</v>
      </c>
      <c r="AH50" s="155" t="s">
        <v>297</v>
      </c>
      <c r="AI50" s="155" t="s">
        <v>297</v>
      </c>
      <c r="AJ50" s="156" t="s">
        <v>290</v>
      </c>
      <c r="AK50" s="158" t="s">
        <v>298</v>
      </c>
      <c r="AL50" s="159" t="s">
        <v>299</v>
      </c>
    </row>
    <row r="51" spans="1:38" ht="409.5" x14ac:dyDescent="0.25">
      <c r="A51" s="94" t="str">
        <f t="shared" si="0"/>
        <v>Физические лица за исключением лиц с ОВЗ и инвалидов19.02.10 Технология продукции общественного питанияОсновное общее образованиеОчная</v>
      </c>
      <c r="B51" s="153">
        <v>46</v>
      </c>
      <c r="C51" s="154" t="s">
        <v>281</v>
      </c>
      <c r="D51" s="154" t="s">
        <v>1099</v>
      </c>
      <c r="E51" s="155" t="s">
        <v>282</v>
      </c>
      <c r="F51" s="154" t="s">
        <v>283</v>
      </c>
      <c r="G51" s="154" t="s">
        <v>284</v>
      </c>
      <c r="H51" s="155" t="s">
        <v>308</v>
      </c>
      <c r="I51" s="155"/>
      <c r="J51" s="154" t="s">
        <v>219</v>
      </c>
      <c r="K51" s="156" t="s">
        <v>7</v>
      </c>
      <c r="L51" s="155" t="s">
        <v>288</v>
      </c>
      <c r="M51" s="156" t="s">
        <v>1</v>
      </c>
      <c r="N51" s="156" t="s">
        <v>309</v>
      </c>
      <c r="O51" s="156" t="s">
        <v>8</v>
      </c>
      <c r="P51" s="156" t="s">
        <v>2</v>
      </c>
      <c r="Q51" s="156" t="s">
        <v>290</v>
      </c>
      <c r="R51" s="155" t="s">
        <v>291</v>
      </c>
      <c r="S51" s="156" t="s">
        <v>292</v>
      </c>
      <c r="T51" s="155" t="s">
        <v>192</v>
      </c>
      <c r="U51" s="155" t="s">
        <v>293</v>
      </c>
      <c r="V51" s="156" t="s">
        <v>294</v>
      </c>
      <c r="W51" s="156" t="s">
        <v>290</v>
      </c>
      <c r="X51" s="156" t="s">
        <v>290</v>
      </c>
      <c r="Y51" s="156" t="s">
        <v>487</v>
      </c>
      <c r="Z51" s="156" t="s">
        <v>290</v>
      </c>
      <c r="AA51" s="156" t="s">
        <v>290</v>
      </c>
      <c r="AB51" s="156" t="s">
        <v>1004</v>
      </c>
      <c r="AC51" s="156" t="s">
        <v>290</v>
      </c>
      <c r="AD51" s="156" t="s">
        <v>290</v>
      </c>
      <c r="AE51" s="156" t="s">
        <v>290</v>
      </c>
      <c r="AF51" s="157" t="s">
        <v>1106</v>
      </c>
      <c r="AG51" s="156" t="s">
        <v>290</v>
      </c>
      <c r="AH51" s="155" t="s">
        <v>297</v>
      </c>
      <c r="AI51" s="155" t="s">
        <v>297</v>
      </c>
      <c r="AJ51" s="156" t="s">
        <v>290</v>
      </c>
      <c r="AK51" s="158" t="s">
        <v>298</v>
      </c>
      <c r="AL51" s="159" t="s">
        <v>299</v>
      </c>
    </row>
    <row r="52" spans="1:38" ht="409.5" x14ac:dyDescent="0.25">
      <c r="A52" s="94" t="str">
        <f t="shared" si="0"/>
        <v>Физические лица с ОВЗ и инвалиды19.02.10 Технология продукции общественного питанияОсновное общее образованиеОчная</v>
      </c>
      <c r="B52" s="153">
        <v>47</v>
      </c>
      <c r="C52" s="154" t="s">
        <v>281</v>
      </c>
      <c r="D52" s="154" t="s">
        <v>1099</v>
      </c>
      <c r="E52" s="155" t="s">
        <v>282</v>
      </c>
      <c r="F52" s="154" t="s">
        <v>283</v>
      </c>
      <c r="G52" s="154" t="s">
        <v>284</v>
      </c>
      <c r="H52" s="155" t="s">
        <v>1073</v>
      </c>
      <c r="I52" s="155"/>
      <c r="J52" s="154" t="s">
        <v>219</v>
      </c>
      <c r="K52" s="156" t="s">
        <v>7</v>
      </c>
      <c r="L52" s="155" t="s">
        <v>288</v>
      </c>
      <c r="M52" s="156" t="s">
        <v>9</v>
      </c>
      <c r="N52" s="156" t="s">
        <v>309</v>
      </c>
      <c r="O52" s="156" t="s">
        <v>8</v>
      </c>
      <c r="P52" s="156" t="s">
        <v>2</v>
      </c>
      <c r="Q52" s="156" t="s">
        <v>290</v>
      </c>
      <c r="R52" s="155" t="s">
        <v>291</v>
      </c>
      <c r="S52" s="156" t="s">
        <v>292</v>
      </c>
      <c r="T52" s="155" t="s">
        <v>192</v>
      </c>
      <c r="U52" s="155" t="s">
        <v>293</v>
      </c>
      <c r="V52" s="156" t="s">
        <v>294</v>
      </c>
      <c r="W52" s="156" t="s">
        <v>290</v>
      </c>
      <c r="X52" s="156" t="s">
        <v>290</v>
      </c>
      <c r="Y52" s="156" t="s">
        <v>487</v>
      </c>
      <c r="Z52" s="156" t="s">
        <v>290</v>
      </c>
      <c r="AA52" s="156" t="s">
        <v>290</v>
      </c>
      <c r="AB52" s="156" t="s">
        <v>1004</v>
      </c>
      <c r="AC52" s="156" t="s">
        <v>290</v>
      </c>
      <c r="AD52" s="156" t="s">
        <v>290</v>
      </c>
      <c r="AE52" s="156" t="s">
        <v>290</v>
      </c>
      <c r="AF52" s="157" t="s">
        <v>1228</v>
      </c>
      <c r="AG52" s="156" t="s">
        <v>290</v>
      </c>
      <c r="AH52" s="155" t="s">
        <v>297</v>
      </c>
      <c r="AI52" s="155" t="s">
        <v>297</v>
      </c>
      <c r="AJ52" s="156" t="s">
        <v>290</v>
      </c>
      <c r="AK52" s="158" t="s">
        <v>1097</v>
      </c>
      <c r="AL52" s="159" t="s">
        <v>299</v>
      </c>
    </row>
    <row r="53" spans="1:38" ht="409.5" x14ac:dyDescent="0.25">
      <c r="A53" s="94" t="str">
        <f t="shared" si="0"/>
        <v>Физические лица за исключением лиц с ОВЗ и инвалидов20.02.02 Защита в чрезвычайных ситуацияхОсновное общее образованиеОчная</v>
      </c>
      <c r="B53" s="153">
        <v>48</v>
      </c>
      <c r="C53" s="154" t="s">
        <v>281</v>
      </c>
      <c r="D53" s="154" t="s">
        <v>1099</v>
      </c>
      <c r="E53" s="155" t="s">
        <v>282</v>
      </c>
      <c r="F53" s="154" t="s">
        <v>283</v>
      </c>
      <c r="G53" s="154" t="s">
        <v>284</v>
      </c>
      <c r="H53" s="155" t="s">
        <v>415</v>
      </c>
      <c r="I53" s="155"/>
      <c r="J53" s="154" t="s">
        <v>219</v>
      </c>
      <c r="K53" s="156" t="s">
        <v>7</v>
      </c>
      <c r="L53" s="155" t="s">
        <v>288</v>
      </c>
      <c r="M53" s="156" t="s">
        <v>1</v>
      </c>
      <c r="N53" s="156" t="s">
        <v>416</v>
      </c>
      <c r="O53" s="156" t="s">
        <v>8</v>
      </c>
      <c r="P53" s="156" t="s">
        <v>2</v>
      </c>
      <c r="Q53" s="156" t="s">
        <v>290</v>
      </c>
      <c r="R53" s="155" t="s">
        <v>291</v>
      </c>
      <c r="S53" s="156" t="s">
        <v>292</v>
      </c>
      <c r="T53" s="155" t="s">
        <v>192</v>
      </c>
      <c r="U53" s="155" t="s">
        <v>293</v>
      </c>
      <c r="V53" s="156" t="s">
        <v>294</v>
      </c>
      <c r="W53" s="156" t="s">
        <v>290</v>
      </c>
      <c r="X53" s="156" t="s">
        <v>290</v>
      </c>
      <c r="Y53" s="156" t="s">
        <v>487</v>
      </c>
      <c r="Z53" s="156" t="s">
        <v>290</v>
      </c>
      <c r="AA53" s="156" t="s">
        <v>290</v>
      </c>
      <c r="AB53" s="156" t="s">
        <v>1004</v>
      </c>
      <c r="AC53" s="156" t="s">
        <v>290</v>
      </c>
      <c r="AD53" s="156" t="s">
        <v>290</v>
      </c>
      <c r="AE53" s="156" t="s">
        <v>290</v>
      </c>
      <c r="AF53" s="157" t="s">
        <v>417</v>
      </c>
      <c r="AG53" s="156" t="s">
        <v>290</v>
      </c>
      <c r="AH53" s="155" t="s">
        <v>297</v>
      </c>
      <c r="AI53" s="155" t="s">
        <v>297</v>
      </c>
      <c r="AJ53" s="156" t="s">
        <v>290</v>
      </c>
      <c r="AK53" s="158" t="s">
        <v>298</v>
      </c>
      <c r="AL53" s="159" t="s">
        <v>299</v>
      </c>
    </row>
    <row r="54" spans="1:38" ht="409.5" x14ac:dyDescent="0.25">
      <c r="A54" s="94" t="str">
        <f t="shared" si="0"/>
        <v>Физические лица за исключением лиц с ОВЗ и инвалидов21.02.01 Разработка и эксплуатация нефтяных и газовых месторожденийОсновное общее образованиеОчная</v>
      </c>
      <c r="B54" s="153">
        <v>49</v>
      </c>
      <c r="C54" s="154" t="s">
        <v>281</v>
      </c>
      <c r="D54" s="154" t="s">
        <v>1099</v>
      </c>
      <c r="E54" s="155" t="s">
        <v>282</v>
      </c>
      <c r="F54" s="154" t="s">
        <v>283</v>
      </c>
      <c r="G54" s="154" t="s">
        <v>284</v>
      </c>
      <c r="H54" s="155" t="s">
        <v>1042</v>
      </c>
      <c r="I54" s="155"/>
      <c r="J54" s="154" t="s">
        <v>219</v>
      </c>
      <c r="K54" s="156" t="s">
        <v>7</v>
      </c>
      <c r="L54" s="155" t="s">
        <v>288</v>
      </c>
      <c r="M54" s="156" t="s">
        <v>1</v>
      </c>
      <c r="N54" s="156" t="s">
        <v>1043</v>
      </c>
      <c r="O54" s="156" t="s">
        <v>8</v>
      </c>
      <c r="P54" s="156" t="s">
        <v>2</v>
      </c>
      <c r="Q54" s="156" t="s">
        <v>290</v>
      </c>
      <c r="R54" s="155" t="s">
        <v>291</v>
      </c>
      <c r="S54" s="156" t="s">
        <v>292</v>
      </c>
      <c r="T54" s="155" t="s">
        <v>192</v>
      </c>
      <c r="U54" s="155" t="s">
        <v>293</v>
      </c>
      <c r="V54" s="156" t="s">
        <v>294</v>
      </c>
      <c r="W54" s="156" t="s">
        <v>290</v>
      </c>
      <c r="X54" s="156" t="s">
        <v>290</v>
      </c>
      <c r="Y54" s="156" t="s">
        <v>487</v>
      </c>
      <c r="Z54" s="156" t="s">
        <v>290</v>
      </c>
      <c r="AA54" s="156" t="s">
        <v>290</v>
      </c>
      <c r="AB54" s="156" t="s">
        <v>1004</v>
      </c>
      <c r="AC54" s="156" t="s">
        <v>290</v>
      </c>
      <c r="AD54" s="156" t="s">
        <v>290</v>
      </c>
      <c r="AE54" s="156" t="s">
        <v>290</v>
      </c>
      <c r="AF54" s="157" t="s">
        <v>1044</v>
      </c>
      <c r="AG54" s="156" t="s">
        <v>290</v>
      </c>
      <c r="AH54" s="155" t="s">
        <v>297</v>
      </c>
      <c r="AI54" s="155" t="s">
        <v>297</v>
      </c>
      <c r="AJ54" s="156" t="s">
        <v>290</v>
      </c>
      <c r="AK54" s="158" t="s">
        <v>1097</v>
      </c>
      <c r="AL54" s="159" t="s">
        <v>299</v>
      </c>
    </row>
    <row r="55" spans="1:38" ht="409.5" x14ac:dyDescent="0.25">
      <c r="A55" s="94" t="str">
        <f t="shared" si="0"/>
        <v>Физические лица за исключением лиц с ОВЗ и инвалидов21.02.03 Сооружение и эксплуатация газонефтепроводов и газонефтехранилищОсновное общее образованиеОчная</v>
      </c>
      <c r="B55" s="153">
        <v>50</v>
      </c>
      <c r="C55" s="154" t="s">
        <v>281</v>
      </c>
      <c r="D55" s="154" t="s">
        <v>1099</v>
      </c>
      <c r="E55" s="155" t="s">
        <v>282</v>
      </c>
      <c r="F55" s="154" t="s">
        <v>283</v>
      </c>
      <c r="G55" s="154" t="s">
        <v>284</v>
      </c>
      <c r="H55" s="155" t="s">
        <v>435</v>
      </c>
      <c r="I55" s="155"/>
      <c r="J55" s="154" t="s">
        <v>219</v>
      </c>
      <c r="K55" s="156" t="s">
        <v>7</v>
      </c>
      <c r="L55" s="155" t="s">
        <v>288</v>
      </c>
      <c r="M55" s="156" t="s">
        <v>1</v>
      </c>
      <c r="N55" s="156" t="s">
        <v>436</v>
      </c>
      <c r="O55" s="156" t="s">
        <v>8</v>
      </c>
      <c r="P55" s="156" t="s">
        <v>2</v>
      </c>
      <c r="Q55" s="156" t="s">
        <v>290</v>
      </c>
      <c r="R55" s="155" t="s">
        <v>291</v>
      </c>
      <c r="S55" s="156" t="s">
        <v>292</v>
      </c>
      <c r="T55" s="155" t="s">
        <v>192</v>
      </c>
      <c r="U55" s="155" t="s">
        <v>293</v>
      </c>
      <c r="V55" s="156" t="s">
        <v>294</v>
      </c>
      <c r="W55" s="156" t="s">
        <v>290</v>
      </c>
      <c r="X55" s="156" t="s">
        <v>290</v>
      </c>
      <c r="Y55" s="156" t="s">
        <v>295</v>
      </c>
      <c r="Z55" s="156" t="s">
        <v>290</v>
      </c>
      <c r="AA55" s="156" t="s">
        <v>290</v>
      </c>
      <c r="AB55" s="156" t="s">
        <v>296</v>
      </c>
      <c r="AC55" s="156" t="s">
        <v>290</v>
      </c>
      <c r="AD55" s="156" t="s">
        <v>290</v>
      </c>
      <c r="AE55" s="156" t="s">
        <v>290</v>
      </c>
      <c r="AF55" s="157" t="s">
        <v>1220</v>
      </c>
      <c r="AG55" s="156" t="s">
        <v>290</v>
      </c>
      <c r="AH55" s="155" t="s">
        <v>297</v>
      </c>
      <c r="AI55" s="155" t="s">
        <v>297</v>
      </c>
      <c r="AJ55" s="156" t="s">
        <v>290</v>
      </c>
      <c r="AK55" s="158" t="s">
        <v>1097</v>
      </c>
      <c r="AL55" s="159" t="s">
        <v>299</v>
      </c>
    </row>
    <row r="56" spans="1:38" ht="409.5" x14ac:dyDescent="0.25">
      <c r="A56" s="94" t="str">
        <f t="shared" si="0"/>
        <v>Физические лица за исключением лиц с ОВЗ и инвалидов21.02.05 Земельно-имущественные отношенияОсновное общее образованиеОчная</v>
      </c>
      <c r="B56" s="153">
        <v>51</v>
      </c>
      <c r="C56" s="154" t="s">
        <v>281</v>
      </c>
      <c r="D56" s="154" t="s">
        <v>1099</v>
      </c>
      <c r="E56" s="155" t="s">
        <v>282</v>
      </c>
      <c r="F56" s="154" t="s">
        <v>283</v>
      </c>
      <c r="G56" s="154" t="s">
        <v>284</v>
      </c>
      <c r="H56" s="155" t="s">
        <v>418</v>
      </c>
      <c r="I56" s="155"/>
      <c r="J56" s="154" t="s">
        <v>219</v>
      </c>
      <c r="K56" s="156" t="s">
        <v>7</v>
      </c>
      <c r="L56" s="155" t="s">
        <v>288</v>
      </c>
      <c r="M56" s="156" t="s">
        <v>1</v>
      </c>
      <c r="N56" s="156" t="s">
        <v>419</v>
      </c>
      <c r="O56" s="156" t="s">
        <v>8</v>
      </c>
      <c r="P56" s="156" t="s">
        <v>2</v>
      </c>
      <c r="Q56" s="156" t="s">
        <v>290</v>
      </c>
      <c r="R56" s="155" t="s">
        <v>291</v>
      </c>
      <c r="S56" s="156" t="s">
        <v>292</v>
      </c>
      <c r="T56" s="155" t="s">
        <v>192</v>
      </c>
      <c r="U56" s="155" t="s">
        <v>293</v>
      </c>
      <c r="V56" s="156" t="s">
        <v>294</v>
      </c>
      <c r="W56" s="156" t="s">
        <v>290</v>
      </c>
      <c r="X56" s="156" t="s">
        <v>290</v>
      </c>
      <c r="Y56" s="156" t="s">
        <v>487</v>
      </c>
      <c r="Z56" s="156" t="s">
        <v>290</v>
      </c>
      <c r="AA56" s="156" t="s">
        <v>290</v>
      </c>
      <c r="AB56" s="156" t="s">
        <v>1004</v>
      </c>
      <c r="AC56" s="156" t="s">
        <v>290</v>
      </c>
      <c r="AD56" s="156" t="s">
        <v>290</v>
      </c>
      <c r="AE56" s="156" t="s">
        <v>290</v>
      </c>
      <c r="AF56" s="157" t="s">
        <v>347</v>
      </c>
      <c r="AG56" s="156" t="s">
        <v>290</v>
      </c>
      <c r="AH56" s="155" t="s">
        <v>297</v>
      </c>
      <c r="AI56" s="155" t="s">
        <v>297</v>
      </c>
      <c r="AJ56" s="156" t="s">
        <v>290</v>
      </c>
      <c r="AK56" s="158" t="s">
        <v>298</v>
      </c>
      <c r="AL56" s="159" t="s">
        <v>299</v>
      </c>
    </row>
    <row r="57" spans="1:38" ht="409.5" x14ac:dyDescent="0.25">
      <c r="A57" s="94" t="str">
        <f t="shared" si="0"/>
        <v>Физические лица за исключением лиц с ОВЗ и инвалидов22.02.06 Сварочное производствоОсновное общее образованиеОчная</v>
      </c>
      <c r="B57" s="153">
        <v>52</v>
      </c>
      <c r="C57" s="154" t="s">
        <v>281</v>
      </c>
      <c r="D57" s="154" t="s">
        <v>1099</v>
      </c>
      <c r="E57" s="155" t="s">
        <v>282</v>
      </c>
      <c r="F57" s="154" t="s">
        <v>283</v>
      </c>
      <c r="G57" s="154" t="s">
        <v>284</v>
      </c>
      <c r="H57" s="155" t="s">
        <v>1046</v>
      </c>
      <c r="I57" s="155"/>
      <c r="J57" s="154" t="s">
        <v>219</v>
      </c>
      <c r="K57" s="156" t="s">
        <v>7</v>
      </c>
      <c r="L57" s="155" t="s">
        <v>288</v>
      </c>
      <c r="M57" s="156" t="s">
        <v>1</v>
      </c>
      <c r="N57" s="156" t="s">
        <v>1047</v>
      </c>
      <c r="O57" s="156" t="s">
        <v>8</v>
      </c>
      <c r="P57" s="156" t="s">
        <v>2</v>
      </c>
      <c r="Q57" s="156" t="s">
        <v>290</v>
      </c>
      <c r="R57" s="155" t="s">
        <v>291</v>
      </c>
      <c r="S57" s="156" t="s">
        <v>292</v>
      </c>
      <c r="T57" s="155" t="s">
        <v>192</v>
      </c>
      <c r="U57" s="155" t="s">
        <v>293</v>
      </c>
      <c r="V57" s="156" t="s">
        <v>294</v>
      </c>
      <c r="W57" s="156" t="s">
        <v>290</v>
      </c>
      <c r="X57" s="156" t="s">
        <v>290</v>
      </c>
      <c r="Y57" s="156" t="s">
        <v>487</v>
      </c>
      <c r="Z57" s="156" t="s">
        <v>290</v>
      </c>
      <c r="AA57" s="156" t="s">
        <v>290</v>
      </c>
      <c r="AB57" s="156" t="s">
        <v>1004</v>
      </c>
      <c r="AC57" s="156" t="s">
        <v>290</v>
      </c>
      <c r="AD57" s="156" t="s">
        <v>290</v>
      </c>
      <c r="AE57" s="156" t="s">
        <v>290</v>
      </c>
      <c r="AF57" s="157" t="s">
        <v>1048</v>
      </c>
      <c r="AG57" s="156" t="s">
        <v>290</v>
      </c>
      <c r="AH57" s="155" t="s">
        <v>297</v>
      </c>
      <c r="AI57" s="155" t="s">
        <v>297</v>
      </c>
      <c r="AJ57" s="156" t="s">
        <v>290</v>
      </c>
      <c r="AK57" s="158" t="s">
        <v>1097</v>
      </c>
      <c r="AL57" s="159" t="s">
        <v>299</v>
      </c>
    </row>
    <row r="58" spans="1:38" ht="409.5" x14ac:dyDescent="0.25">
      <c r="A58" s="94" t="str">
        <f t="shared" si="0"/>
        <v>Физические лица за исключением лиц с ОВЗ и инвалидов23.02.01 Организация перевозок и управление на транспорте (по видам)Основное общее образованиеОчная</v>
      </c>
      <c r="B58" s="153">
        <v>53</v>
      </c>
      <c r="C58" s="154" t="s">
        <v>281</v>
      </c>
      <c r="D58" s="154" t="s">
        <v>1099</v>
      </c>
      <c r="E58" s="155" t="s">
        <v>282</v>
      </c>
      <c r="F58" s="154" t="s">
        <v>283</v>
      </c>
      <c r="G58" s="154" t="s">
        <v>284</v>
      </c>
      <c r="H58" s="155" t="s">
        <v>1215</v>
      </c>
      <c r="I58" s="155"/>
      <c r="J58" s="154" t="s">
        <v>219</v>
      </c>
      <c r="K58" s="156" t="s">
        <v>7</v>
      </c>
      <c r="L58" s="155" t="s">
        <v>288</v>
      </c>
      <c r="M58" s="156" t="s">
        <v>1</v>
      </c>
      <c r="N58" s="156" t="s">
        <v>1216</v>
      </c>
      <c r="O58" s="156" t="s">
        <v>8</v>
      </c>
      <c r="P58" s="156" t="s">
        <v>2</v>
      </c>
      <c r="Q58" s="156" t="s">
        <v>290</v>
      </c>
      <c r="R58" s="155" t="s">
        <v>291</v>
      </c>
      <c r="S58" s="156" t="s">
        <v>292</v>
      </c>
      <c r="T58" s="155" t="s">
        <v>192</v>
      </c>
      <c r="U58" s="155" t="s">
        <v>293</v>
      </c>
      <c r="V58" s="156" t="s">
        <v>294</v>
      </c>
      <c r="W58" s="156" t="s">
        <v>290</v>
      </c>
      <c r="X58" s="156" t="s">
        <v>290</v>
      </c>
      <c r="Y58" s="156" t="s">
        <v>295</v>
      </c>
      <c r="Z58" s="156" t="s">
        <v>290</v>
      </c>
      <c r="AA58" s="156" t="s">
        <v>290</v>
      </c>
      <c r="AB58" s="156" t="s">
        <v>296</v>
      </c>
      <c r="AC58" s="156" t="s">
        <v>290</v>
      </c>
      <c r="AD58" s="156" t="s">
        <v>290</v>
      </c>
      <c r="AE58" s="156" t="s">
        <v>290</v>
      </c>
      <c r="AF58" s="157" t="s">
        <v>1217</v>
      </c>
      <c r="AG58" s="156" t="s">
        <v>290</v>
      </c>
      <c r="AH58" s="155" t="s">
        <v>297</v>
      </c>
      <c r="AI58" s="155" t="s">
        <v>297</v>
      </c>
      <c r="AJ58" s="156" t="s">
        <v>290</v>
      </c>
      <c r="AK58" s="158" t="s">
        <v>298</v>
      </c>
      <c r="AL58" s="159" t="s">
        <v>299</v>
      </c>
    </row>
    <row r="59" spans="1:38" ht="409.5" x14ac:dyDescent="0.25">
      <c r="A59" s="94" t="str">
        <f t="shared" si="0"/>
        <v>Физические лица за исключением лиц с ОВЗ и инвалидов23.02.03 Техническое обслуживание и ремонт автомобильного транспортаОсновное общее образованиеОчная</v>
      </c>
      <c r="B59" s="153">
        <v>54</v>
      </c>
      <c r="C59" s="154" t="s">
        <v>281</v>
      </c>
      <c r="D59" s="154" t="s">
        <v>1099</v>
      </c>
      <c r="E59" s="155" t="s">
        <v>282</v>
      </c>
      <c r="F59" s="154" t="s">
        <v>283</v>
      </c>
      <c r="G59" s="154" t="s">
        <v>284</v>
      </c>
      <c r="H59" s="155" t="s">
        <v>1049</v>
      </c>
      <c r="I59" s="155"/>
      <c r="J59" s="154" t="s">
        <v>219</v>
      </c>
      <c r="K59" s="156" t="s">
        <v>7</v>
      </c>
      <c r="L59" s="155" t="s">
        <v>288</v>
      </c>
      <c r="M59" s="156" t="s">
        <v>1</v>
      </c>
      <c r="N59" s="156" t="s">
        <v>1050</v>
      </c>
      <c r="O59" s="156" t="s">
        <v>8</v>
      </c>
      <c r="P59" s="156" t="s">
        <v>2</v>
      </c>
      <c r="Q59" s="156" t="s">
        <v>290</v>
      </c>
      <c r="R59" s="155" t="s">
        <v>291</v>
      </c>
      <c r="S59" s="156" t="s">
        <v>292</v>
      </c>
      <c r="T59" s="155" t="s">
        <v>192</v>
      </c>
      <c r="U59" s="155" t="s">
        <v>293</v>
      </c>
      <c r="V59" s="156" t="s">
        <v>294</v>
      </c>
      <c r="W59" s="156" t="s">
        <v>290</v>
      </c>
      <c r="X59" s="156" t="s">
        <v>290</v>
      </c>
      <c r="Y59" s="156" t="s">
        <v>487</v>
      </c>
      <c r="Z59" s="156" t="s">
        <v>290</v>
      </c>
      <c r="AA59" s="156" t="s">
        <v>290</v>
      </c>
      <c r="AB59" s="156" t="s">
        <v>1004</v>
      </c>
      <c r="AC59" s="156" t="s">
        <v>290</v>
      </c>
      <c r="AD59" s="156" t="s">
        <v>290</v>
      </c>
      <c r="AE59" s="156" t="s">
        <v>290</v>
      </c>
      <c r="AF59" s="157" t="s">
        <v>1219</v>
      </c>
      <c r="AG59" s="156" t="s">
        <v>290</v>
      </c>
      <c r="AH59" s="155" t="s">
        <v>297</v>
      </c>
      <c r="AI59" s="155" t="s">
        <v>297</v>
      </c>
      <c r="AJ59" s="156" t="s">
        <v>290</v>
      </c>
      <c r="AK59" s="158" t="s">
        <v>1097</v>
      </c>
      <c r="AL59" s="159" t="s">
        <v>299</v>
      </c>
    </row>
    <row r="60" spans="1:38" ht="409.5" x14ac:dyDescent="0.25">
      <c r="A60" s="94" t="str">
        <f t="shared" si="0"/>
        <v>Физические лица за исключением лиц с ОВЗ и инвалидов23.02.03 Техническое обслуживание и ремонт автомобильного транспортаОсновное общее образованиеЗаочная</v>
      </c>
      <c r="B60" s="153">
        <v>55</v>
      </c>
      <c r="C60" s="154" t="s">
        <v>281</v>
      </c>
      <c r="D60" s="154" t="s">
        <v>1099</v>
      </c>
      <c r="E60" s="155" t="s">
        <v>282</v>
      </c>
      <c r="F60" s="154" t="s">
        <v>283</v>
      </c>
      <c r="G60" s="154" t="s">
        <v>284</v>
      </c>
      <c r="H60" s="155" t="s">
        <v>1060</v>
      </c>
      <c r="I60" s="155"/>
      <c r="J60" s="154" t="s">
        <v>219</v>
      </c>
      <c r="K60" s="156" t="s">
        <v>7</v>
      </c>
      <c r="L60" s="155" t="s">
        <v>288</v>
      </c>
      <c r="M60" s="156" t="s">
        <v>1</v>
      </c>
      <c r="N60" s="156" t="s">
        <v>1050</v>
      </c>
      <c r="O60" s="156" t="s">
        <v>8</v>
      </c>
      <c r="P60" s="156" t="s">
        <v>36</v>
      </c>
      <c r="Q60" s="156" t="s">
        <v>290</v>
      </c>
      <c r="R60" s="155" t="s">
        <v>291</v>
      </c>
      <c r="S60" s="156" t="s">
        <v>292</v>
      </c>
      <c r="T60" s="155" t="s">
        <v>192</v>
      </c>
      <c r="U60" s="155" t="s">
        <v>293</v>
      </c>
      <c r="V60" s="156" t="s">
        <v>294</v>
      </c>
      <c r="W60" s="156" t="s">
        <v>290</v>
      </c>
      <c r="X60" s="156" t="s">
        <v>290</v>
      </c>
      <c r="Y60" s="156" t="s">
        <v>295</v>
      </c>
      <c r="Z60" s="156" t="s">
        <v>290</v>
      </c>
      <c r="AA60" s="156" t="s">
        <v>290</v>
      </c>
      <c r="AB60" s="156" t="s">
        <v>1004</v>
      </c>
      <c r="AC60" s="156" t="s">
        <v>290</v>
      </c>
      <c r="AD60" s="156" t="s">
        <v>290</v>
      </c>
      <c r="AE60" s="156" t="s">
        <v>290</v>
      </c>
      <c r="AF60" s="157" t="s">
        <v>347</v>
      </c>
      <c r="AG60" s="156" t="s">
        <v>290</v>
      </c>
      <c r="AH60" s="155" t="s">
        <v>297</v>
      </c>
      <c r="AI60" s="155" t="s">
        <v>297</v>
      </c>
      <c r="AJ60" s="156" t="s">
        <v>290</v>
      </c>
      <c r="AK60" s="158" t="s">
        <v>298</v>
      </c>
      <c r="AL60" s="159" t="s">
        <v>299</v>
      </c>
    </row>
    <row r="61" spans="1:38" ht="409.5" x14ac:dyDescent="0.25">
      <c r="A61" s="94" t="str">
        <f t="shared" si="0"/>
        <v>Физические лица с ОВЗ и инвалиды23.02.03 Техническое обслуживание и ремонт автомобильного транспортаОсновное общее образованиеОчная</v>
      </c>
      <c r="B61" s="153">
        <v>56</v>
      </c>
      <c r="C61" s="154" t="s">
        <v>281</v>
      </c>
      <c r="D61" s="154" t="s">
        <v>1099</v>
      </c>
      <c r="E61" s="155" t="s">
        <v>282</v>
      </c>
      <c r="F61" s="154" t="s">
        <v>283</v>
      </c>
      <c r="G61" s="154" t="s">
        <v>284</v>
      </c>
      <c r="H61" s="155" t="s">
        <v>1079</v>
      </c>
      <c r="I61" s="155"/>
      <c r="J61" s="154" t="s">
        <v>219</v>
      </c>
      <c r="K61" s="156" t="s">
        <v>7</v>
      </c>
      <c r="L61" s="155" t="s">
        <v>288</v>
      </c>
      <c r="M61" s="156" t="s">
        <v>9</v>
      </c>
      <c r="N61" s="156" t="s">
        <v>1050</v>
      </c>
      <c r="O61" s="156" t="s">
        <v>8</v>
      </c>
      <c r="P61" s="156" t="s">
        <v>2</v>
      </c>
      <c r="Q61" s="156" t="s">
        <v>290</v>
      </c>
      <c r="R61" s="155" t="s">
        <v>291</v>
      </c>
      <c r="S61" s="156" t="s">
        <v>292</v>
      </c>
      <c r="T61" s="155" t="s">
        <v>192</v>
      </c>
      <c r="U61" s="155" t="s">
        <v>293</v>
      </c>
      <c r="V61" s="156" t="s">
        <v>294</v>
      </c>
      <c r="W61" s="156" t="s">
        <v>290</v>
      </c>
      <c r="X61" s="156" t="s">
        <v>290</v>
      </c>
      <c r="Y61" s="156" t="s">
        <v>487</v>
      </c>
      <c r="Z61" s="156" t="s">
        <v>290</v>
      </c>
      <c r="AA61" s="156" t="s">
        <v>290</v>
      </c>
      <c r="AB61" s="156" t="s">
        <v>1004</v>
      </c>
      <c r="AC61" s="156" t="s">
        <v>290</v>
      </c>
      <c r="AD61" s="156" t="s">
        <v>290</v>
      </c>
      <c r="AE61" s="156" t="s">
        <v>290</v>
      </c>
      <c r="AF61" s="157" t="s">
        <v>317</v>
      </c>
      <c r="AG61" s="156" t="s">
        <v>290</v>
      </c>
      <c r="AH61" s="155" t="s">
        <v>297</v>
      </c>
      <c r="AI61" s="155" t="s">
        <v>297</v>
      </c>
      <c r="AJ61" s="156" t="s">
        <v>290</v>
      </c>
      <c r="AK61" s="158" t="s">
        <v>1097</v>
      </c>
      <c r="AL61" s="159" t="s">
        <v>299</v>
      </c>
    </row>
    <row r="62" spans="1:38" ht="409.5" x14ac:dyDescent="0.25">
      <c r="A62" s="94" t="str">
        <f t="shared" si="0"/>
        <v>Физические лица за исключением лиц с ОВЗ и инвалидов23.02.04 Техническая эксплуатация подъемно-транспортных, строительных, дорожных машин и оборудования (по отраслям)Основное общее образованиеОчная</v>
      </c>
      <c r="B62" s="153">
        <v>57</v>
      </c>
      <c r="C62" s="154" t="s">
        <v>281</v>
      </c>
      <c r="D62" s="154" t="s">
        <v>1099</v>
      </c>
      <c r="E62" s="155" t="s">
        <v>282</v>
      </c>
      <c r="F62" s="154" t="s">
        <v>283</v>
      </c>
      <c r="G62" s="154" t="s">
        <v>284</v>
      </c>
      <c r="H62" s="155" t="s">
        <v>420</v>
      </c>
      <c r="I62" s="155"/>
      <c r="J62" s="154" t="s">
        <v>219</v>
      </c>
      <c r="K62" s="156" t="s">
        <v>7</v>
      </c>
      <c r="L62" s="155" t="s">
        <v>288</v>
      </c>
      <c r="M62" s="156" t="s">
        <v>1</v>
      </c>
      <c r="N62" s="156" t="s">
        <v>421</v>
      </c>
      <c r="O62" s="156" t="s">
        <v>8</v>
      </c>
      <c r="P62" s="156" t="s">
        <v>2</v>
      </c>
      <c r="Q62" s="156" t="s">
        <v>290</v>
      </c>
      <c r="R62" s="155" t="s">
        <v>291</v>
      </c>
      <c r="S62" s="156" t="s">
        <v>292</v>
      </c>
      <c r="T62" s="155" t="s">
        <v>192</v>
      </c>
      <c r="U62" s="155" t="s">
        <v>293</v>
      </c>
      <c r="V62" s="156" t="s">
        <v>294</v>
      </c>
      <c r="W62" s="156" t="s">
        <v>290</v>
      </c>
      <c r="X62" s="156" t="s">
        <v>290</v>
      </c>
      <c r="Y62" s="156" t="s">
        <v>487</v>
      </c>
      <c r="Z62" s="156" t="s">
        <v>290</v>
      </c>
      <c r="AA62" s="156" t="s">
        <v>290</v>
      </c>
      <c r="AB62" s="156" t="s">
        <v>1004</v>
      </c>
      <c r="AC62" s="156" t="s">
        <v>290</v>
      </c>
      <c r="AD62" s="156" t="s">
        <v>290</v>
      </c>
      <c r="AE62" s="156" t="s">
        <v>290</v>
      </c>
      <c r="AF62" s="157" t="s">
        <v>320</v>
      </c>
      <c r="AG62" s="156" t="s">
        <v>290</v>
      </c>
      <c r="AH62" s="155" t="s">
        <v>297</v>
      </c>
      <c r="AI62" s="155" t="s">
        <v>297</v>
      </c>
      <c r="AJ62" s="156" t="s">
        <v>290</v>
      </c>
      <c r="AK62" s="158" t="s">
        <v>298</v>
      </c>
      <c r="AL62" s="159" t="s">
        <v>299</v>
      </c>
    </row>
    <row r="63" spans="1:38" ht="409.5" x14ac:dyDescent="0.25">
      <c r="A63" s="94" t="str">
        <f t="shared" si="0"/>
        <v>Физические лица за исключением лиц с ОВЗ и инвалидов26.02.03 СудовождениеОсновное общее образованиеОчная</v>
      </c>
      <c r="B63" s="153">
        <v>58</v>
      </c>
      <c r="C63" s="154" t="s">
        <v>281</v>
      </c>
      <c r="D63" s="154" t="s">
        <v>1099</v>
      </c>
      <c r="E63" s="155" t="s">
        <v>282</v>
      </c>
      <c r="F63" s="154" t="s">
        <v>283</v>
      </c>
      <c r="G63" s="154" t="s">
        <v>284</v>
      </c>
      <c r="H63" s="155" t="s">
        <v>922</v>
      </c>
      <c r="I63" s="155"/>
      <c r="J63" s="154" t="s">
        <v>219</v>
      </c>
      <c r="K63" s="156" t="s">
        <v>7</v>
      </c>
      <c r="L63" s="155" t="s">
        <v>288</v>
      </c>
      <c r="M63" s="156" t="s">
        <v>1</v>
      </c>
      <c r="N63" s="156" t="s">
        <v>923</v>
      </c>
      <c r="O63" s="156" t="s">
        <v>8</v>
      </c>
      <c r="P63" s="156" t="s">
        <v>2</v>
      </c>
      <c r="Q63" s="156" t="s">
        <v>290</v>
      </c>
      <c r="R63" s="155" t="s">
        <v>291</v>
      </c>
      <c r="S63" s="156" t="s">
        <v>292</v>
      </c>
      <c r="T63" s="155" t="s">
        <v>192</v>
      </c>
      <c r="U63" s="155" t="s">
        <v>293</v>
      </c>
      <c r="V63" s="156" t="s">
        <v>294</v>
      </c>
      <c r="W63" s="156" t="s">
        <v>290</v>
      </c>
      <c r="X63" s="156" t="s">
        <v>290</v>
      </c>
      <c r="Y63" s="156" t="s">
        <v>487</v>
      </c>
      <c r="Z63" s="156" t="s">
        <v>290</v>
      </c>
      <c r="AA63" s="156" t="s">
        <v>290</v>
      </c>
      <c r="AB63" s="156" t="s">
        <v>1004</v>
      </c>
      <c r="AC63" s="156" t="s">
        <v>290</v>
      </c>
      <c r="AD63" s="156" t="s">
        <v>290</v>
      </c>
      <c r="AE63" s="156" t="s">
        <v>290</v>
      </c>
      <c r="AF63" s="157" t="s">
        <v>347</v>
      </c>
      <c r="AG63" s="156" t="s">
        <v>290</v>
      </c>
      <c r="AH63" s="155" t="s">
        <v>297</v>
      </c>
      <c r="AI63" s="155" t="s">
        <v>297</v>
      </c>
      <c r="AJ63" s="156" t="s">
        <v>290</v>
      </c>
      <c r="AK63" s="158" t="s">
        <v>298</v>
      </c>
      <c r="AL63" s="159" t="s">
        <v>299</v>
      </c>
    </row>
    <row r="64" spans="1:38" ht="409.5" x14ac:dyDescent="0.25">
      <c r="A64" s="94" t="str">
        <f t="shared" si="0"/>
        <v>Физические лица за исключением лиц с ОВЗ и инвалидов26.02.03 СудовождениеСреднее общее образованиеОчная</v>
      </c>
      <c r="B64" s="153">
        <v>59</v>
      </c>
      <c r="C64" s="154" t="s">
        <v>281</v>
      </c>
      <c r="D64" s="154" t="s">
        <v>1099</v>
      </c>
      <c r="E64" s="155" t="s">
        <v>282</v>
      </c>
      <c r="F64" s="154" t="s">
        <v>283</v>
      </c>
      <c r="G64" s="154" t="s">
        <v>284</v>
      </c>
      <c r="H64" s="155" t="s">
        <v>1318</v>
      </c>
      <c r="I64" s="155"/>
      <c r="J64" s="154" t="s">
        <v>219</v>
      </c>
      <c r="K64" s="156" t="s">
        <v>7</v>
      </c>
      <c r="L64" s="155" t="s">
        <v>288</v>
      </c>
      <c r="M64" s="156" t="s">
        <v>1</v>
      </c>
      <c r="N64" s="156" t="s">
        <v>923</v>
      </c>
      <c r="O64" s="156" t="s">
        <v>344</v>
      </c>
      <c r="P64" s="156" t="s">
        <v>2</v>
      </c>
      <c r="Q64" s="156" t="s">
        <v>290</v>
      </c>
      <c r="R64" s="155" t="s">
        <v>291</v>
      </c>
      <c r="S64" s="156" t="s">
        <v>292</v>
      </c>
      <c r="T64" s="155" t="s">
        <v>192</v>
      </c>
      <c r="U64" s="155" t="s">
        <v>293</v>
      </c>
      <c r="V64" s="156" t="s">
        <v>294</v>
      </c>
      <c r="W64" s="156" t="s">
        <v>290</v>
      </c>
      <c r="X64" s="156" t="s">
        <v>290</v>
      </c>
      <c r="Y64" s="156" t="s">
        <v>295</v>
      </c>
      <c r="Z64" s="156" t="s">
        <v>290</v>
      </c>
      <c r="AA64" s="156" t="s">
        <v>290</v>
      </c>
      <c r="AB64" s="156" t="s">
        <v>296</v>
      </c>
      <c r="AC64" s="156" t="s">
        <v>290</v>
      </c>
      <c r="AD64" s="156" t="s">
        <v>290</v>
      </c>
      <c r="AE64" s="156" t="s">
        <v>290</v>
      </c>
      <c r="AF64" s="157" t="s">
        <v>347</v>
      </c>
      <c r="AG64" s="156" t="s">
        <v>290</v>
      </c>
      <c r="AH64" s="155" t="s">
        <v>297</v>
      </c>
      <c r="AI64" s="155" t="s">
        <v>297</v>
      </c>
      <c r="AJ64" s="156" t="s">
        <v>290</v>
      </c>
      <c r="AK64" s="158" t="s">
        <v>298</v>
      </c>
      <c r="AL64" s="159" t="s">
        <v>299</v>
      </c>
    </row>
    <row r="65" spans="1:38" ht="409.5" x14ac:dyDescent="0.25">
      <c r="A65" s="94" t="str">
        <f t="shared" si="0"/>
        <v>Физические лица за исключением лиц с ОВЗ и инвалидов26.02.05 Эксплуатация судовых энергетических установокОсновное общее образованиеОчная</v>
      </c>
      <c r="B65" s="153">
        <v>60</v>
      </c>
      <c r="C65" s="154" t="s">
        <v>281</v>
      </c>
      <c r="D65" s="154" t="s">
        <v>1099</v>
      </c>
      <c r="E65" s="155" t="s">
        <v>282</v>
      </c>
      <c r="F65" s="154" t="s">
        <v>283</v>
      </c>
      <c r="G65" s="154" t="s">
        <v>284</v>
      </c>
      <c r="H65" s="155" t="s">
        <v>450</v>
      </c>
      <c r="I65" s="155"/>
      <c r="J65" s="154" t="s">
        <v>219</v>
      </c>
      <c r="K65" s="156" t="s">
        <v>7</v>
      </c>
      <c r="L65" s="155" t="s">
        <v>288</v>
      </c>
      <c r="M65" s="156" t="s">
        <v>1</v>
      </c>
      <c r="N65" s="156" t="s">
        <v>451</v>
      </c>
      <c r="O65" s="156" t="s">
        <v>8</v>
      </c>
      <c r="P65" s="156" t="s">
        <v>2</v>
      </c>
      <c r="Q65" s="156" t="s">
        <v>290</v>
      </c>
      <c r="R65" s="155" t="s">
        <v>291</v>
      </c>
      <c r="S65" s="156" t="s">
        <v>292</v>
      </c>
      <c r="T65" s="155" t="s">
        <v>192</v>
      </c>
      <c r="U65" s="155" t="s">
        <v>293</v>
      </c>
      <c r="V65" s="156" t="s">
        <v>294</v>
      </c>
      <c r="W65" s="156" t="s">
        <v>290</v>
      </c>
      <c r="X65" s="156" t="s">
        <v>290</v>
      </c>
      <c r="Y65" s="156" t="s">
        <v>487</v>
      </c>
      <c r="Z65" s="156" t="s">
        <v>290</v>
      </c>
      <c r="AA65" s="156" t="s">
        <v>290</v>
      </c>
      <c r="AB65" s="156" t="s">
        <v>1121</v>
      </c>
      <c r="AC65" s="156" t="s">
        <v>290</v>
      </c>
      <c r="AD65" s="156" t="s">
        <v>290</v>
      </c>
      <c r="AE65" s="156" t="s">
        <v>290</v>
      </c>
      <c r="AF65" s="157" t="s">
        <v>347</v>
      </c>
      <c r="AG65" s="156" t="s">
        <v>290</v>
      </c>
      <c r="AH65" s="155" t="s">
        <v>297</v>
      </c>
      <c r="AI65" s="155" t="s">
        <v>297</v>
      </c>
      <c r="AJ65" s="156" t="s">
        <v>290</v>
      </c>
      <c r="AK65" s="158" t="s">
        <v>298</v>
      </c>
      <c r="AL65" s="159" t="s">
        <v>299</v>
      </c>
    </row>
    <row r="66" spans="1:38" ht="409.5" x14ac:dyDescent="0.25">
      <c r="A66" s="94" t="str">
        <f t="shared" si="0"/>
        <v>Физические лица за исключением лиц с ОВЗ и инвалидов31.02.01 Лечебное делоСреднее общее образованиеОчная</v>
      </c>
      <c r="B66" s="153">
        <v>61</v>
      </c>
      <c r="C66" s="154" t="s">
        <v>281</v>
      </c>
      <c r="D66" s="154" t="s">
        <v>1099</v>
      </c>
      <c r="E66" s="155" t="s">
        <v>282</v>
      </c>
      <c r="F66" s="154" t="s">
        <v>283</v>
      </c>
      <c r="G66" s="154" t="s">
        <v>284</v>
      </c>
      <c r="H66" s="155" t="s">
        <v>452</v>
      </c>
      <c r="I66" s="155"/>
      <c r="J66" s="154" t="s">
        <v>219</v>
      </c>
      <c r="K66" s="156" t="s">
        <v>7</v>
      </c>
      <c r="L66" s="155" t="s">
        <v>288</v>
      </c>
      <c r="M66" s="156" t="s">
        <v>1</v>
      </c>
      <c r="N66" s="156" t="s">
        <v>453</v>
      </c>
      <c r="O66" s="156" t="s">
        <v>344</v>
      </c>
      <c r="P66" s="156" t="s">
        <v>2</v>
      </c>
      <c r="Q66" s="156" t="s">
        <v>290</v>
      </c>
      <c r="R66" s="155" t="s">
        <v>291</v>
      </c>
      <c r="S66" s="156" t="s">
        <v>292</v>
      </c>
      <c r="T66" s="155" t="s">
        <v>192</v>
      </c>
      <c r="U66" s="155" t="s">
        <v>293</v>
      </c>
      <c r="V66" s="156" t="s">
        <v>294</v>
      </c>
      <c r="W66" s="156" t="s">
        <v>290</v>
      </c>
      <c r="X66" s="156" t="s">
        <v>290</v>
      </c>
      <c r="Y66" s="156" t="s">
        <v>487</v>
      </c>
      <c r="Z66" s="156" t="s">
        <v>290</v>
      </c>
      <c r="AA66" s="156" t="s">
        <v>290</v>
      </c>
      <c r="AB66" s="156" t="s">
        <v>1004</v>
      </c>
      <c r="AC66" s="156" t="s">
        <v>290</v>
      </c>
      <c r="AD66" s="156" t="s">
        <v>290</v>
      </c>
      <c r="AE66" s="156" t="s">
        <v>290</v>
      </c>
      <c r="AF66" s="157" t="s">
        <v>1123</v>
      </c>
      <c r="AG66" s="156" t="s">
        <v>290</v>
      </c>
      <c r="AH66" s="155" t="s">
        <v>297</v>
      </c>
      <c r="AI66" s="155" t="s">
        <v>297</v>
      </c>
      <c r="AJ66" s="156" t="s">
        <v>290</v>
      </c>
      <c r="AK66" s="158" t="s">
        <v>298</v>
      </c>
      <c r="AL66" s="159" t="s">
        <v>299</v>
      </c>
    </row>
    <row r="67" spans="1:38" ht="409.5" x14ac:dyDescent="0.25">
      <c r="A67" s="94" t="str">
        <f t="shared" si="0"/>
        <v>Физические лица с ОВЗ и инвалиды31.02.01 Лечебное делоСреднее общее образованиеОчная</v>
      </c>
      <c r="B67" s="153">
        <v>62</v>
      </c>
      <c r="C67" s="154" t="s">
        <v>281</v>
      </c>
      <c r="D67" s="154" t="s">
        <v>1099</v>
      </c>
      <c r="E67" s="155" t="s">
        <v>282</v>
      </c>
      <c r="F67" s="154" t="s">
        <v>283</v>
      </c>
      <c r="G67" s="154" t="s">
        <v>284</v>
      </c>
      <c r="H67" s="155" t="s">
        <v>454</v>
      </c>
      <c r="I67" s="155"/>
      <c r="J67" s="154" t="s">
        <v>219</v>
      </c>
      <c r="K67" s="156" t="s">
        <v>7</v>
      </c>
      <c r="L67" s="155" t="s">
        <v>288</v>
      </c>
      <c r="M67" s="156" t="s">
        <v>9</v>
      </c>
      <c r="N67" s="156" t="s">
        <v>453</v>
      </c>
      <c r="O67" s="156" t="s">
        <v>344</v>
      </c>
      <c r="P67" s="156" t="s">
        <v>2</v>
      </c>
      <c r="Q67" s="156" t="s">
        <v>290</v>
      </c>
      <c r="R67" s="155" t="s">
        <v>291</v>
      </c>
      <c r="S67" s="156" t="s">
        <v>292</v>
      </c>
      <c r="T67" s="155" t="s">
        <v>192</v>
      </c>
      <c r="U67" s="155" t="s">
        <v>293</v>
      </c>
      <c r="V67" s="156" t="s">
        <v>294</v>
      </c>
      <c r="W67" s="156" t="s">
        <v>290</v>
      </c>
      <c r="X67" s="156" t="s">
        <v>290</v>
      </c>
      <c r="Y67" s="156" t="s">
        <v>295</v>
      </c>
      <c r="Z67" s="156" t="s">
        <v>290</v>
      </c>
      <c r="AA67" s="156" t="s">
        <v>290</v>
      </c>
      <c r="AB67" s="156" t="s">
        <v>296</v>
      </c>
      <c r="AC67" s="156" t="s">
        <v>290</v>
      </c>
      <c r="AD67" s="156" t="s">
        <v>290</v>
      </c>
      <c r="AE67" s="156" t="s">
        <v>290</v>
      </c>
      <c r="AF67" s="157" t="s">
        <v>586</v>
      </c>
      <c r="AG67" s="156" t="s">
        <v>290</v>
      </c>
      <c r="AH67" s="155" t="s">
        <v>297</v>
      </c>
      <c r="AI67" s="155" t="s">
        <v>297</v>
      </c>
      <c r="AJ67" s="156" t="s">
        <v>290</v>
      </c>
      <c r="AK67" s="158" t="s">
        <v>1097</v>
      </c>
      <c r="AL67" s="159" t="s">
        <v>299</v>
      </c>
    </row>
    <row r="68" spans="1:38" ht="409.5" x14ac:dyDescent="0.25">
      <c r="A68" s="94" t="str">
        <f t="shared" si="0"/>
        <v>Физические лица за исключением лиц с ОВЗ и инвалидов31.02.02 Акушерское делоСреднее общее образованиеОчная</v>
      </c>
      <c r="B68" s="153">
        <v>63</v>
      </c>
      <c r="C68" s="154" t="s">
        <v>281</v>
      </c>
      <c r="D68" s="154" t="s">
        <v>1099</v>
      </c>
      <c r="E68" s="155" t="s">
        <v>282</v>
      </c>
      <c r="F68" s="154" t="s">
        <v>283</v>
      </c>
      <c r="G68" s="154" t="s">
        <v>284</v>
      </c>
      <c r="H68" s="155" t="s">
        <v>1051</v>
      </c>
      <c r="I68" s="155"/>
      <c r="J68" s="154" t="s">
        <v>219</v>
      </c>
      <c r="K68" s="156" t="s">
        <v>7</v>
      </c>
      <c r="L68" s="155" t="s">
        <v>288</v>
      </c>
      <c r="M68" s="156" t="s">
        <v>1</v>
      </c>
      <c r="N68" s="156" t="s">
        <v>1052</v>
      </c>
      <c r="O68" s="156" t="s">
        <v>344</v>
      </c>
      <c r="P68" s="156" t="s">
        <v>2</v>
      </c>
      <c r="Q68" s="156" t="s">
        <v>290</v>
      </c>
      <c r="R68" s="155" t="s">
        <v>291</v>
      </c>
      <c r="S68" s="156" t="s">
        <v>292</v>
      </c>
      <c r="T68" s="155" t="s">
        <v>192</v>
      </c>
      <c r="U68" s="155" t="s">
        <v>293</v>
      </c>
      <c r="V68" s="156" t="s">
        <v>294</v>
      </c>
      <c r="W68" s="156" t="s">
        <v>290</v>
      </c>
      <c r="X68" s="156" t="s">
        <v>290</v>
      </c>
      <c r="Y68" s="156" t="s">
        <v>487</v>
      </c>
      <c r="Z68" s="156" t="s">
        <v>290</v>
      </c>
      <c r="AA68" s="156" t="s">
        <v>290</v>
      </c>
      <c r="AB68" s="156" t="s">
        <v>1004</v>
      </c>
      <c r="AC68" s="156" t="s">
        <v>290</v>
      </c>
      <c r="AD68" s="156" t="s">
        <v>290</v>
      </c>
      <c r="AE68" s="156" t="s">
        <v>290</v>
      </c>
      <c r="AF68" s="157" t="s">
        <v>653</v>
      </c>
      <c r="AG68" s="156" t="s">
        <v>290</v>
      </c>
      <c r="AH68" s="155" t="s">
        <v>297</v>
      </c>
      <c r="AI68" s="155" t="s">
        <v>297</v>
      </c>
      <c r="AJ68" s="156" t="s">
        <v>290</v>
      </c>
      <c r="AK68" s="158" t="s">
        <v>1097</v>
      </c>
      <c r="AL68" s="159" t="s">
        <v>299</v>
      </c>
    </row>
    <row r="69" spans="1:38" ht="409.5" x14ac:dyDescent="0.25">
      <c r="A69" s="94" t="str">
        <f t="shared" si="0"/>
        <v>Физические лица с ОВЗ и инвалиды31.02.02 Акушерское делоСреднее общее образованиеОчная</v>
      </c>
      <c r="B69" s="153">
        <v>64</v>
      </c>
      <c r="C69" s="154" t="s">
        <v>281</v>
      </c>
      <c r="D69" s="154" t="s">
        <v>1099</v>
      </c>
      <c r="E69" s="155" t="s">
        <v>282</v>
      </c>
      <c r="F69" s="154" t="s">
        <v>283</v>
      </c>
      <c r="G69" s="154" t="s">
        <v>284</v>
      </c>
      <c r="H69" s="155" t="s">
        <v>1319</v>
      </c>
      <c r="I69" s="155"/>
      <c r="J69" s="154" t="s">
        <v>219</v>
      </c>
      <c r="K69" s="156" t="s">
        <v>7</v>
      </c>
      <c r="L69" s="155" t="s">
        <v>288</v>
      </c>
      <c r="M69" s="156" t="s">
        <v>9</v>
      </c>
      <c r="N69" s="156" t="s">
        <v>1052</v>
      </c>
      <c r="O69" s="156" t="s">
        <v>344</v>
      </c>
      <c r="P69" s="156" t="s">
        <v>2</v>
      </c>
      <c r="Q69" s="156" t="s">
        <v>290</v>
      </c>
      <c r="R69" s="155" t="s">
        <v>291</v>
      </c>
      <c r="S69" s="156" t="s">
        <v>292</v>
      </c>
      <c r="T69" s="155" t="s">
        <v>192</v>
      </c>
      <c r="U69" s="155" t="s">
        <v>293</v>
      </c>
      <c r="V69" s="156" t="s">
        <v>294</v>
      </c>
      <c r="W69" s="156" t="s">
        <v>290</v>
      </c>
      <c r="X69" s="156" t="s">
        <v>290</v>
      </c>
      <c r="Y69" s="156" t="s">
        <v>487</v>
      </c>
      <c r="Z69" s="156" t="s">
        <v>290</v>
      </c>
      <c r="AA69" s="156" t="s">
        <v>290</v>
      </c>
      <c r="AB69" s="156" t="s">
        <v>1320</v>
      </c>
      <c r="AC69" s="156" t="s">
        <v>290</v>
      </c>
      <c r="AD69" s="156" t="s">
        <v>290</v>
      </c>
      <c r="AE69" s="156" t="s">
        <v>290</v>
      </c>
      <c r="AF69" s="157" t="s">
        <v>1057</v>
      </c>
      <c r="AG69" s="156" t="s">
        <v>290</v>
      </c>
      <c r="AH69" s="155" t="s">
        <v>297</v>
      </c>
      <c r="AI69" s="155" t="s">
        <v>297</v>
      </c>
      <c r="AJ69" s="156" t="s">
        <v>290</v>
      </c>
      <c r="AK69" s="158" t="s">
        <v>298</v>
      </c>
      <c r="AL69" s="159" t="s">
        <v>299</v>
      </c>
    </row>
    <row r="70" spans="1:38" ht="409.5" x14ac:dyDescent="0.25">
      <c r="A70" s="94" t="str">
        <f t="shared" si="0"/>
        <v>Физические лица за исключением лиц с ОВЗ и инвалидов31.02.03 Лабораторная диагностикаСреднее общее образованиеОчная</v>
      </c>
      <c r="B70" s="153">
        <v>65</v>
      </c>
      <c r="C70" s="154" t="s">
        <v>281</v>
      </c>
      <c r="D70" s="154" t="s">
        <v>1099</v>
      </c>
      <c r="E70" s="155" t="s">
        <v>282</v>
      </c>
      <c r="F70" s="154" t="s">
        <v>283</v>
      </c>
      <c r="G70" s="154" t="s">
        <v>284</v>
      </c>
      <c r="H70" s="155" t="s">
        <v>1055</v>
      </c>
      <c r="I70" s="155"/>
      <c r="J70" s="154" t="s">
        <v>219</v>
      </c>
      <c r="K70" s="156" t="s">
        <v>7</v>
      </c>
      <c r="L70" s="155" t="s">
        <v>288</v>
      </c>
      <c r="M70" s="156" t="s">
        <v>1</v>
      </c>
      <c r="N70" s="156" t="s">
        <v>1056</v>
      </c>
      <c r="O70" s="156" t="s">
        <v>344</v>
      </c>
      <c r="P70" s="156" t="s">
        <v>2</v>
      </c>
      <c r="Q70" s="156" t="s">
        <v>290</v>
      </c>
      <c r="R70" s="155" t="s">
        <v>291</v>
      </c>
      <c r="S70" s="156" t="s">
        <v>292</v>
      </c>
      <c r="T70" s="155" t="s">
        <v>192</v>
      </c>
      <c r="U70" s="155" t="s">
        <v>293</v>
      </c>
      <c r="V70" s="156" t="s">
        <v>294</v>
      </c>
      <c r="W70" s="156" t="s">
        <v>290</v>
      </c>
      <c r="X70" s="156" t="s">
        <v>290</v>
      </c>
      <c r="Y70" s="156" t="s">
        <v>487</v>
      </c>
      <c r="Z70" s="156" t="s">
        <v>290</v>
      </c>
      <c r="AA70" s="156" t="s">
        <v>290</v>
      </c>
      <c r="AB70" s="156" t="s">
        <v>1004</v>
      </c>
      <c r="AC70" s="156" t="s">
        <v>290</v>
      </c>
      <c r="AD70" s="156" t="s">
        <v>290</v>
      </c>
      <c r="AE70" s="156" t="s">
        <v>290</v>
      </c>
      <c r="AF70" s="157" t="s">
        <v>1057</v>
      </c>
      <c r="AG70" s="156" t="s">
        <v>290</v>
      </c>
      <c r="AH70" s="155" t="s">
        <v>297</v>
      </c>
      <c r="AI70" s="155" t="s">
        <v>297</v>
      </c>
      <c r="AJ70" s="156" t="s">
        <v>290</v>
      </c>
      <c r="AK70" s="158" t="s">
        <v>1097</v>
      </c>
      <c r="AL70" s="159" t="s">
        <v>299</v>
      </c>
    </row>
    <row r="71" spans="1:38" ht="409.5" x14ac:dyDescent="0.25">
      <c r="A71" s="94" t="str">
        <f t="shared" ref="A71:A134" si="1">M71&amp;N71&amp;O71&amp;P71</f>
        <v>Физические лица с ОВЗ и инвалиды31.02.03 Лабораторная диагностикаСреднее общее образованиеОчная</v>
      </c>
      <c r="B71" s="153">
        <v>66</v>
      </c>
      <c r="C71" s="154" t="s">
        <v>281</v>
      </c>
      <c r="D71" s="154" t="s">
        <v>1099</v>
      </c>
      <c r="E71" s="155" t="s">
        <v>282</v>
      </c>
      <c r="F71" s="154" t="s">
        <v>283</v>
      </c>
      <c r="G71" s="154" t="s">
        <v>284</v>
      </c>
      <c r="H71" s="155" t="s">
        <v>1321</v>
      </c>
      <c r="I71" s="155"/>
      <c r="J71" s="154" t="s">
        <v>219</v>
      </c>
      <c r="K71" s="156" t="s">
        <v>7</v>
      </c>
      <c r="L71" s="155" t="s">
        <v>288</v>
      </c>
      <c r="M71" s="156" t="s">
        <v>9</v>
      </c>
      <c r="N71" s="156" t="s">
        <v>1056</v>
      </c>
      <c r="O71" s="156" t="s">
        <v>344</v>
      </c>
      <c r="P71" s="156" t="s">
        <v>2</v>
      </c>
      <c r="Q71" s="156" t="s">
        <v>290</v>
      </c>
      <c r="R71" s="155" t="s">
        <v>291</v>
      </c>
      <c r="S71" s="156" t="s">
        <v>292</v>
      </c>
      <c r="T71" s="155" t="s">
        <v>192</v>
      </c>
      <c r="U71" s="155" t="s">
        <v>293</v>
      </c>
      <c r="V71" s="156" t="s">
        <v>294</v>
      </c>
      <c r="W71" s="156" t="s">
        <v>290</v>
      </c>
      <c r="X71" s="156" t="s">
        <v>290</v>
      </c>
      <c r="Y71" s="156" t="s">
        <v>487</v>
      </c>
      <c r="Z71" s="156" t="s">
        <v>290</v>
      </c>
      <c r="AA71" s="156" t="s">
        <v>290</v>
      </c>
      <c r="AB71" s="156" t="s">
        <v>1320</v>
      </c>
      <c r="AC71" s="156" t="s">
        <v>290</v>
      </c>
      <c r="AD71" s="156" t="s">
        <v>290</v>
      </c>
      <c r="AE71" s="156" t="s">
        <v>290</v>
      </c>
      <c r="AF71" s="157" t="s">
        <v>1057</v>
      </c>
      <c r="AG71" s="156" t="s">
        <v>290</v>
      </c>
      <c r="AH71" s="155" t="s">
        <v>297</v>
      </c>
      <c r="AI71" s="155" t="s">
        <v>297</v>
      </c>
      <c r="AJ71" s="156" t="s">
        <v>290</v>
      </c>
      <c r="AK71" s="158" t="s">
        <v>298</v>
      </c>
      <c r="AL71" s="159" t="s">
        <v>299</v>
      </c>
    </row>
    <row r="72" spans="1:38" ht="409.5" x14ac:dyDescent="0.25">
      <c r="A72" s="94" t="str">
        <f t="shared" si="1"/>
        <v>Физические лица за исключением лиц с ОВЗ и инвалидов34.02.01 Сестринское делоОсновное общее образованиеОчная</v>
      </c>
      <c r="B72" s="153">
        <v>67</v>
      </c>
      <c r="C72" s="154" t="s">
        <v>281</v>
      </c>
      <c r="D72" s="154" t="s">
        <v>1099</v>
      </c>
      <c r="E72" s="155" t="s">
        <v>282</v>
      </c>
      <c r="F72" s="154" t="s">
        <v>283</v>
      </c>
      <c r="G72" s="154" t="s">
        <v>284</v>
      </c>
      <c r="H72" s="155" t="s">
        <v>458</v>
      </c>
      <c r="I72" s="155"/>
      <c r="J72" s="154" t="s">
        <v>219</v>
      </c>
      <c r="K72" s="156" t="s">
        <v>7</v>
      </c>
      <c r="L72" s="155" t="s">
        <v>288</v>
      </c>
      <c r="M72" s="156" t="s">
        <v>1</v>
      </c>
      <c r="N72" s="156" t="s">
        <v>457</v>
      </c>
      <c r="O72" s="156" t="s">
        <v>8</v>
      </c>
      <c r="P72" s="156" t="s">
        <v>2</v>
      </c>
      <c r="Q72" s="156" t="s">
        <v>290</v>
      </c>
      <c r="R72" s="155" t="s">
        <v>291</v>
      </c>
      <c r="S72" s="156" t="s">
        <v>292</v>
      </c>
      <c r="T72" s="155" t="s">
        <v>192</v>
      </c>
      <c r="U72" s="155" t="s">
        <v>293</v>
      </c>
      <c r="V72" s="156" t="s">
        <v>294</v>
      </c>
      <c r="W72" s="156" t="s">
        <v>290</v>
      </c>
      <c r="X72" s="156" t="s">
        <v>290</v>
      </c>
      <c r="Y72" s="156" t="s">
        <v>487</v>
      </c>
      <c r="Z72" s="156" t="s">
        <v>290</v>
      </c>
      <c r="AA72" s="156" t="s">
        <v>290</v>
      </c>
      <c r="AB72" s="156" t="s">
        <v>1004</v>
      </c>
      <c r="AC72" s="156" t="s">
        <v>290</v>
      </c>
      <c r="AD72" s="156" t="s">
        <v>290</v>
      </c>
      <c r="AE72" s="156" t="s">
        <v>290</v>
      </c>
      <c r="AF72" s="157" t="s">
        <v>1125</v>
      </c>
      <c r="AG72" s="156" t="s">
        <v>290</v>
      </c>
      <c r="AH72" s="155" t="s">
        <v>297</v>
      </c>
      <c r="AI72" s="155" t="s">
        <v>297</v>
      </c>
      <c r="AJ72" s="156" t="s">
        <v>290</v>
      </c>
      <c r="AK72" s="158" t="s">
        <v>298</v>
      </c>
      <c r="AL72" s="159" t="s">
        <v>299</v>
      </c>
    </row>
    <row r="73" spans="1:38" ht="409.5" x14ac:dyDescent="0.25">
      <c r="A73" s="94" t="str">
        <f t="shared" si="1"/>
        <v>Физические лица за исключением лиц с ОВЗ и инвалидов34.02.01 Сестринское делоСреднее общее образованиеОчная</v>
      </c>
      <c r="B73" s="153">
        <v>68</v>
      </c>
      <c r="C73" s="154" t="s">
        <v>281</v>
      </c>
      <c r="D73" s="154" t="s">
        <v>1099</v>
      </c>
      <c r="E73" s="155" t="s">
        <v>282</v>
      </c>
      <c r="F73" s="154" t="s">
        <v>283</v>
      </c>
      <c r="G73" s="154" t="s">
        <v>284</v>
      </c>
      <c r="H73" s="155" t="s">
        <v>456</v>
      </c>
      <c r="I73" s="155"/>
      <c r="J73" s="154" t="s">
        <v>219</v>
      </c>
      <c r="K73" s="156" t="s">
        <v>7</v>
      </c>
      <c r="L73" s="155" t="s">
        <v>288</v>
      </c>
      <c r="M73" s="156" t="s">
        <v>1</v>
      </c>
      <c r="N73" s="156" t="s">
        <v>457</v>
      </c>
      <c r="O73" s="156" t="s">
        <v>344</v>
      </c>
      <c r="P73" s="156" t="s">
        <v>2</v>
      </c>
      <c r="Q73" s="156" t="s">
        <v>290</v>
      </c>
      <c r="R73" s="155" t="s">
        <v>291</v>
      </c>
      <c r="S73" s="156" t="s">
        <v>292</v>
      </c>
      <c r="T73" s="155" t="s">
        <v>192</v>
      </c>
      <c r="U73" s="155" t="s">
        <v>293</v>
      </c>
      <c r="V73" s="156" t="s">
        <v>294</v>
      </c>
      <c r="W73" s="156" t="s">
        <v>290</v>
      </c>
      <c r="X73" s="156" t="s">
        <v>290</v>
      </c>
      <c r="Y73" s="156" t="s">
        <v>487</v>
      </c>
      <c r="Z73" s="156" t="s">
        <v>290</v>
      </c>
      <c r="AA73" s="156" t="s">
        <v>290</v>
      </c>
      <c r="AB73" s="156" t="s">
        <v>1004</v>
      </c>
      <c r="AC73" s="156" t="s">
        <v>290</v>
      </c>
      <c r="AD73" s="156" t="s">
        <v>290</v>
      </c>
      <c r="AE73" s="156" t="s">
        <v>290</v>
      </c>
      <c r="AF73" s="157" t="s">
        <v>1124</v>
      </c>
      <c r="AG73" s="156" t="s">
        <v>290</v>
      </c>
      <c r="AH73" s="155" t="s">
        <v>297</v>
      </c>
      <c r="AI73" s="155" t="s">
        <v>297</v>
      </c>
      <c r="AJ73" s="156" t="s">
        <v>290</v>
      </c>
      <c r="AK73" s="158" t="s">
        <v>298</v>
      </c>
      <c r="AL73" s="159" t="s">
        <v>299</v>
      </c>
    </row>
    <row r="74" spans="1:38" ht="409.5" x14ac:dyDescent="0.25">
      <c r="A74" s="94" t="str">
        <f t="shared" si="1"/>
        <v>Физические лица за исключением лиц с ОВЗ и инвалидов34.02.01 Сестринское делоСреднее общее образованиеОчно-заочная</v>
      </c>
      <c r="B74" s="153">
        <v>69</v>
      </c>
      <c r="C74" s="154" t="s">
        <v>281</v>
      </c>
      <c r="D74" s="154" t="s">
        <v>1099</v>
      </c>
      <c r="E74" s="155" t="s">
        <v>282</v>
      </c>
      <c r="F74" s="154" t="s">
        <v>283</v>
      </c>
      <c r="G74" s="154" t="s">
        <v>284</v>
      </c>
      <c r="H74" s="155" t="s">
        <v>463</v>
      </c>
      <c r="I74" s="155"/>
      <c r="J74" s="154" t="s">
        <v>219</v>
      </c>
      <c r="K74" s="156" t="s">
        <v>7</v>
      </c>
      <c r="L74" s="155" t="s">
        <v>288</v>
      </c>
      <c r="M74" s="156" t="s">
        <v>1</v>
      </c>
      <c r="N74" s="156" t="s">
        <v>457</v>
      </c>
      <c r="O74" s="156" t="s">
        <v>344</v>
      </c>
      <c r="P74" s="156" t="s">
        <v>464</v>
      </c>
      <c r="Q74" s="156" t="s">
        <v>290</v>
      </c>
      <c r="R74" s="155" t="s">
        <v>291</v>
      </c>
      <c r="S74" s="156" t="s">
        <v>292</v>
      </c>
      <c r="T74" s="155" t="s">
        <v>192</v>
      </c>
      <c r="U74" s="155" t="s">
        <v>293</v>
      </c>
      <c r="V74" s="156" t="s">
        <v>294</v>
      </c>
      <c r="W74" s="156" t="s">
        <v>290</v>
      </c>
      <c r="X74" s="156" t="s">
        <v>290</v>
      </c>
      <c r="Y74" s="156" t="s">
        <v>487</v>
      </c>
      <c r="Z74" s="156" t="s">
        <v>290</v>
      </c>
      <c r="AA74" s="156" t="s">
        <v>290</v>
      </c>
      <c r="AB74" s="156" t="s">
        <v>1004</v>
      </c>
      <c r="AC74" s="156" t="s">
        <v>290</v>
      </c>
      <c r="AD74" s="156" t="s">
        <v>290</v>
      </c>
      <c r="AE74" s="156" t="s">
        <v>290</v>
      </c>
      <c r="AF74" s="157" t="s">
        <v>465</v>
      </c>
      <c r="AG74" s="156" t="s">
        <v>290</v>
      </c>
      <c r="AH74" s="155" t="s">
        <v>297</v>
      </c>
      <c r="AI74" s="155" t="s">
        <v>297</v>
      </c>
      <c r="AJ74" s="156" t="s">
        <v>290</v>
      </c>
      <c r="AK74" s="158" t="s">
        <v>298</v>
      </c>
      <c r="AL74" s="159" t="s">
        <v>299</v>
      </c>
    </row>
    <row r="75" spans="1:38" ht="409.5" x14ac:dyDescent="0.25">
      <c r="A75" s="94" t="str">
        <f t="shared" si="1"/>
        <v>Физические лица с ОВЗ и инвалиды34.02.01 Сестринское делоОсновное общее образованиеОчная</v>
      </c>
      <c r="B75" s="153">
        <v>70</v>
      </c>
      <c r="C75" s="154" t="s">
        <v>281</v>
      </c>
      <c r="D75" s="154" t="s">
        <v>1099</v>
      </c>
      <c r="E75" s="155" t="s">
        <v>282</v>
      </c>
      <c r="F75" s="154" t="s">
        <v>283</v>
      </c>
      <c r="G75" s="154" t="s">
        <v>284</v>
      </c>
      <c r="H75" s="155" t="s">
        <v>1094</v>
      </c>
      <c r="I75" s="155"/>
      <c r="J75" s="154" t="s">
        <v>219</v>
      </c>
      <c r="K75" s="156" t="s">
        <v>7</v>
      </c>
      <c r="L75" s="155" t="s">
        <v>288</v>
      </c>
      <c r="M75" s="156" t="s">
        <v>9</v>
      </c>
      <c r="N75" s="156" t="s">
        <v>457</v>
      </c>
      <c r="O75" s="156" t="s">
        <v>8</v>
      </c>
      <c r="P75" s="156" t="s">
        <v>2</v>
      </c>
      <c r="Q75" s="156" t="s">
        <v>290</v>
      </c>
      <c r="R75" s="155" t="s">
        <v>291</v>
      </c>
      <c r="S75" s="156" t="s">
        <v>292</v>
      </c>
      <c r="T75" s="155" t="s">
        <v>192</v>
      </c>
      <c r="U75" s="155" t="s">
        <v>293</v>
      </c>
      <c r="V75" s="156" t="s">
        <v>294</v>
      </c>
      <c r="W75" s="156" t="s">
        <v>290</v>
      </c>
      <c r="X75" s="156" t="s">
        <v>290</v>
      </c>
      <c r="Y75" s="156" t="s">
        <v>487</v>
      </c>
      <c r="Z75" s="156" t="s">
        <v>290</v>
      </c>
      <c r="AA75" s="156" t="s">
        <v>290</v>
      </c>
      <c r="AB75" s="156" t="s">
        <v>296</v>
      </c>
      <c r="AC75" s="156" t="s">
        <v>290</v>
      </c>
      <c r="AD75" s="156" t="s">
        <v>290</v>
      </c>
      <c r="AE75" s="156" t="s">
        <v>290</v>
      </c>
      <c r="AF75" s="157" t="s">
        <v>1224</v>
      </c>
      <c r="AG75" s="156" t="s">
        <v>290</v>
      </c>
      <c r="AH75" s="155" t="s">
        <v>297</v>
      </c>
      <c r="AI75" s="155" t="s">
        <v>297</v>
      </c>
      <c r="AJ75" s="156" t="s">
        <v>290</v>
      </c>
      <c r="AK75" s="158" t="s">
        <v>1097</v>
      </c>
      <c r="AL75" s="159" t="s">
        <v>299</v>
      </c>
    </row>
    <row r="76" spans="1:38" ht="409.5" x14ac:dyDescent="0.25">
      <c r="A76" s="94" t="str">
        <f t="shared" si="1"/>
        <v>Физические лица с ОВЗ и инвалиды34.02.01 Сестринское делоСреднее общее образованиеОчная</v>
      </c>
      <c r="B76" s="153">
        <v>71</v>
      </c>
      <c r="C76" s="154" t="s">
        <v>281</v>
      </c>
      <c r="D76" s="154" t="s">
        <v>1099</v>
      </c>
      <c r="E76" s="155" t="s">
        <v>282</v>
      </c>
      <c r="F76" s="154" t="s">
        <v>283</v>
      </c>
      <c r="G76" s="154" t="s">
        <v>284</v>
      </c>
      <c r="H76" s="155" t="s">
        <v>1080</v>
      </c>
      <c r="I76" s="155"/>
      <c r="J76" s="154" t="s">
        <v>219</v>
      </c>
      <c r="K76" s="156" t="s">
        <v>7</v>
      </c>
      <c r="L76" s="155" t="s">
        <v>288</v>
      </c>
      <c r="M76" s="156" t="s">
        <v>9</v>
      </c>
      <c r="N76" s="156" t="s">
        <v>457</v>
      </c>
      <c r="O76" s="156" t="s">
        <v>344</v>
      </c>
      <c r="P76" s="156" t="s">
        <v>2</v>
      </c>
      <c r="Q76" s="156" t="s">
        <v>290</v>
      </c>
      <c r="R76" s="155" t="s">
        <v>291</v>
      </c>
      <c r="S76" s="156" t="s">
        <v>292</v>
      </c>
      <c r="T76" s="155" t="s">
        <v>192</v>
      </c>
      <c r="U76" s="155" t="s">
        <v>293</v>
      </c>
      <c r="V76" s="156" t="s">
        <v>294</v>
      </c>
      <c r="W76" s="156" t="s">
        <v>290</v>
      </c>
      <c r="X76" s="156" t="s">
        <v>290</v>
      </c>
      <c r="Y76" s="156" t="s">
        <v>487</v>
      </c>
      <c r="Z76" s="156" t="s">
        <v>290</v>
      </c>
      <c r="AA76" s="156" t="s">
        <v>290</v>
      </c>
      <c r="AB76" s="156" t="s">
        <v>1322</v>
      </c>
      <c r="AC76" s="156" t="s">
        <v>290</v>
      </c>
      <c r="AD76" s="156" t="s">
        <v>290</v>
      </c>
      <c r="AE76" s="156" t="s">
        <v>290</v>
      </c>
      <c r="AF76" s="157" t="s">
        <v>586</v>
      </c>
      <c r="AG76" s="156" t="s">
        <v>290</v>
      </c>
      <c r="AH76" s="155" t="s">
        <v>297</v>
      </c>
      <c r="AI76" s="155" t="s">
        <v>297</v>
      </c>
      <c r="AJ76" s="156" t="s">
        <v>290</v>
      </c>
      <c r="AK76" s="158" t="s">
        <v>1097</v>
      </c>
      <c r="AL76" s="159" t="s">
        <v>1248</v>
      </c>
    </row>
    <row r="77" spans="1:38" ht="409.5" x14ac:dyDescent="0.25">
      <c r="A77" s="94" t="str">
        <f t="shared" si="1"/>
        <v>Физические лица с ОВЗ и инвалиды34.02.02 Медицинский массаж (для обучения лиц с ограниченными возможностями здоровья по зрению)Среднее общее образованиеОчная</v>
      </c>
      <c r="B77" s="153">
        <v>72</v>
      </c>
      <c r="C77" s="154" t="s">
        <v>281</v>
      </c>
      <c r="D77" s="154" t="s">
        <v>1099</v>
      </c>
      <c r="E77" s="155" t="s">
        <v>282</v>
      </c>
      <c r="F77" s="154" t="s">
        <v>283</v>
      </c>
      <c r="G77" s="154" t="s">
        <v>284</v>
      </c>
      <c r="H77" s="155" t="s">
        <v>1053</v>
      </c>
      <c r="I77" s="155"/>
      <c r="J77" s="154" t="s">
        <v>219</v>
      </c>
      <c r="K77" s="156" t="s">
        <v>7</v>
      </c>
      <c r="L77" s="155" t="s">
        <v>288</v>
      </c>
      <c r="M77" s="156" t="s">
        <v>9</v>
      </c>
      <c r="N77" s="156" t="s">
        <v>1054</v>
      </c>
      <c r="O77" s="156" t="s">
        <v>344</v>
      </c>
      <c r="P77" s="156" t="s">
        <v>2</v>
      </c>
      <c r="Q77" s="156" t="s">
        <v>290</v>
      </c>
      <c r="R77" s="155" t="s">
        <v>291</v>
      </c>
      <c r="S77" s="156" t="s">
        <v>292</v>
      </c>
      <c r="T77" s="155" t="s">
        <v>192</v>
      </c>
      <c r="U77" s="155" t="s">
        <v>293</v>
      </c>
      <c r="V77" s="156" t="s">
        <v>294</v>
      </c>
      <c r="W77" s="156" t="s">
        <v>290</v>
      </c>
      <c r="X77" s="156" t="s">
        <v>290</v>
      </c>
      <c r="Y77" s="156" t="s">
        <v>295</v>
      </c>
      <c r="Z77" s="156" t="s">
        <v>290</v>
      </c>
      <c r="AA77" s="156" t="s">
        <v>290</v>
      </c>
      <c r="AB77" s="156" t="s">
        <v>296</v>
      </c>
      <c r="AC77" s="156" t="s">
        <v>290</v>
      </c>
      <c r="AD77" s="156" t="s">
        <v>290</v>
      </c>
      <c r="AE77" s="156" t="s">
        <v>290</v>
      </c>
      <c r="AF77" s="157" t="s">
        <v>586</v>
      </c>
      <c r="AG77" s="156" t="s">
        <v>290</v>
      </c>
      <c r="AH77" s="155" t="s">
        <v>297</v>
      </c>
      <c r="AI77" s="155" t="s">
        <v>297</v>
      </c>
      <c r="AJ77" s="156" t="s">
        <v>290</v>
      </c>
      <c r="AK77" s="158" t="s">
        <v>1097</v>
      </c>
      <c r="AL77" s="159" t="s">
        <v>1248</v>
      </c>
    </row>
    <row r="78" spans="1:38" ht="409.5" x14ac:dyDescent="0.25">
      <c r="A78" s="94" t="str">
        <f t="shared" si="1"/>
        <v>Физические лица за исключением лиц с ОВЗ и инвалидов35.02.07 Механизация сельского хозяйстваОсновное общее образованиеОчная</v>
      </c>
      <c r="B78" s="153">
        <v>73</v>
      </c>
      <c r="C78" s="154" t="s">
        <v>281</v>
      </c>
      <c r="D78" s="154" t="s">
        <v>1099</v>
      </c>
      <c r="E78" s="155" t="s">
        <v>282</v>
      </c>
      <c r="F78" s="154" t="s">
        <v>283</v>
      </c>
      <c r="G78" s="154" t="s">
        <v>284</v>
      </c>
      <c r="H78" s="155" t="s">
        <v>424</v>
      </c>
      <c r="I78" s="155"/>
      <c r="J78" s="154" t="s">
        <v>219</v>
      </c>
      <c r="K78" s="156" t="s">
        <v>7</v>
      </c>
      <c r="L78" s="155" t="s">
        <v>288</v>
      </c>
      <c r="M78" s="156" t="s">
        <v>1</v>
      </c>
      <c r="N78" s="156" t="s">
        <v>425</v>
      </c>
      <c r="O78" s="156" t="s">
        <v>8</v>
      </c>
      <c r="P78" s="156" t="s">
        <v>2</v>
      </c>
      <c r="Q78" s="156" t="s">
        <v>290</v>
      </c>
      <c r="R78" s="155" t="s">
        <v>291</v>
      </c>
      <c r="S78" s="156" t="s">
        <v>292</v>
      </c>
      <c r="T78" s="155" t="s">
        <v>192</v>
      </c>
      <c r="U78" s="155" t="s">
        <v>293</v>
      </c>
      <c r="V78" s="156" t="s">
        <v>294</v>
      </c>
      <c r="W78" s="156" t="s">
        <v>290</v>
      </c>
      <c r="X78" s="156" t="s">
        <v>290</v>
      </c>
      <c r="Y78" s="156" t="s">
        <v>487</v>
      </c>
      <c r="Z78" s="156" t="s">
        <v>290</v>
      </c>
      <c r="AA78" s="156" t="s">
        <v>290</v>
      </c>
      <c r="AB78" s="156" t="s">
        <v>1004</v>
      </c>
      <c r="AC78" s="156" t="s">
        <v>290</v>
      </c>
      <c r="AD78" s="156" t="s">
        <v>290</v>
      </c>
      <c r="AE78" s="156" t="s">
        <v>290</v>
      </c>
      <c r="AF78" s="157" t="s">
        <v>386</v>
      </c>
      <c r="AG78" s="156" t="s">
        <v>290</v>
      </c>
      <c r="AH78" s="155" t="s">
        <v>297</v>
      </c>
      <c r="AI78" s="155" t="s">
        <v>297</v>
      </c>
      <c r="AJ78" s="156" t="s">
        <v>290</v>
      </c>
      <c r="AK78" s="158" t="s">
        <v>298</v>
      </c>
      <c r="AL78" s="159" t="s">
        <v>299</v>
      </c>
    </row>
    <row r="79" spans="1:38" ht="409.5" x14ac:dyDescent="0.25">
      <c r="A79" s="94" t="str">
        <f t="shared" si="1"/>
        <v>Физические лица за исключением лиц с ОВЗ и инвалидов38.02.01 Экономика и бухгалтерский учет (по отраслям)Основное общее образованиеОчная</v>
      </c>
      <c r="B79" s="153">
        <v>74</v>
      </c>
      <c r="C79" s="154" t="s">
        <v>281</v>
      </c>
      <c r="D79" s="154" t="s">
        <v>1099</v>
      </c>
      <c r="E79" s="155" t="s">
        <v>282</v>
      </c>
      <c r="F79" s="154" t="s">
        <v>283</v>
      </c>
      <c r="G79" s="154" t="s">
        <v>284</v>
      </c>
      <c r="H79" s="155" t="s">
        <v>152</v>
      </c>
      <c r="I79" s="155"/>
      <c r="J79" s="154" t="s">
        <v>219</v>
      </c>
      <c r="K79" s="156" t="s">
        <v>7</v>
      </c>
      <c r="L79" s="155" t="s">
        <v>288</v>
      </c>
      <c r="M79" s="156" t="s">
        <v>1</v>
      </c>
      <c r="N79" s="156" t="s">
        <v>39</v>
      </c>
      <c r="O79" s="156" t="s">
        <v>8</v>
      </c>
      <c r="P79" s="156" t="s">
        <v>2</v>
      </c>
      <c r="Q79" s="156" t="s">
        <v>290</v>
      </c>
      <c r="R79" s="155" t="s">
        <v>291</v>
      </c>
      <c r="S79" s="156" t="s">
        <v>292</v>
      </c>
      <c r="T79" s="155" t="s">
        <v>192</v>
      </c>
      <c r="U79" s="155" t="s">
        <v>293</v>
      </c>
      <c r="V79" s="156" t="s">
        <v>294</v>
      </c>
      <c r="W79" s="156" t="s">
        <v>290</v>
      </c>
      <c r="X79" s="156" t="s">
        <v>290</v>
      </c>
      <c r="Y79" s="156" t="s">
        <v>487</v>
      </c>
      <c r="Z79" s="156" t="s">
        <v>290</v>
      </c>
      <c r="AA79" s="156" t="s">
        <v>290</v>
      </c>
      <c r="AB79" s="156" t="s">
        <v>1004</v>
      </c>
      <c r="AC79" s="156" t="s">
        <v>290</v>
      </c>
      <c r="AD79" s="156" t="s">
        <v>290</v>
      </c>
      <c r="AE79" s="156" t="s">
        <v>290</v>
      </c>
      <c r="AF79" s="157" t="s">
        <v>1101</v>
      </c>
      <c r="AG79" s="156" t="s">
        <v>290</v>
      </c>
      <c r="AH79" s="155" t="s">
        <v>297</v>
      </c>
      <c r="AI79" s="155" t="s">
        <v>297</v>
      </c>
      <c r="AJ79" s="156" t="s">
        <v>290</v>
      </c>
      <c r="AK79" s="158" t="s">
        <v>298</v>
      </c>
      <c r="AL79" s="159" t="s">
        <v>299</v>
      </c>
    </row>
    <row r="80" spans="1:38" ht="409.5" x14ac:dyDescent="0.25">
      <c r="A80" s="94" t="str">
        <f t="shared" si="1"/>
        <v>Физические лица за исключением лиц с ОВЗ и инвалидов38.02.01 Экономика и бухгалтерский учет (по отраслям)Среднее общее образованиеОчная</v>
      </c>
      <c r="B80" s="153">
        <v>75</v>
      </c>
      <c r="C80" s="154" t="s">
        <v>281</v>
      </c>
      <c r="D80" s="154" t="s">
        <v>1099</v>
      </c>
      <c r="E80" s="155" t="s">
        <v>282</v>
      </c>
      <c r="F80" s="154" t="s">
        <v>283</v>
      </c>
      <c r="G80" s="154" t="s">
        <v>284</v>
      </c>
      <c r="H80" s="155" t="s">
        <v>391</v>
      </c>
      <c r="I80" s="155"/>
      <c r="J80" s="154" t="s">
        <v>219</v>
      </c>
      <c r="K80" s="156" t="s">
        <v>7</v>
      </c>
      <c r="L80" s="155" t="s">
        <v>288</v>
      </c>
      <c r="M80" s="156" t="s">
        <v>1</v>
      </c>
      <c r="N80" s="156" t="s">
        <v>39</v>
      </c>
      <c r="O80" s="156" t="s">
        <v>344</v>
      </c>
      <c r="P80" s="156" t="s">
        <v>2</v>
      </c>
      <c r="Q80" s="156" t="s">
        <v>290</v>
      </c>
      <c r="R80" s="155" t="s">
        <v>291</v>
      </c>
      <c r="S80" s="156" t="s">
        <v>292</v>
      </c>
      <c r="T80" s="155" t="s">
        <v>192</v>
      </c>
      <c r="U80" s="155" t="s">
        <v>293</v>
      </c>
      <c r="V80" s="156" t="s">
        <v>294</v>
      </c>
      <c r="W80" s="156" t="s">
        <v>290</v>
      </c>
      <c r="X80" s="156" t="s">
        <v>290</v>
      </c>
      <c r="Y80" s="156" t="s">
        <v>487</v>
      </c>
      <c r="Z80" s="156" t="s">
        <v>290</v>
      </c>
      <c r="AA80" s="156" t="s">
        <v>290</v>
      </c>
      <c r="AB80" s="156" t="s">
        <v>1004</v>
      </c>
      <c r="AC80" s="156" t="s">
        <v>290</v>
      </c>
      <c r="AD80" s="156" t="s">
        <v>290</v>
      </c>
      <c r="AE80" s="156" t="s">
        <v>290</v>
      </c>
      <c r="AF80" s="157" t="s">
        <v>347</v>
      </c>
      <c r="AG80" s="156" t="s">
        <v>290</v>
      </c>
      <c r="AH80" s="155" t="s">
        <v>297</v>
      </c>
      <c r="AI80" s="155" t="s">
        <v>297</v>
      </c>
      <c r="AJ80" s="156" t="s">
        <v>290</v>
      </c>
      <c r="AK80" s="158" t="s">
        <v>298</v>
      </c>
      <c r="AL80" s="159" t="s">
        <v>299</v>
      </c>
    </row>
    <row r="81" spans="1:38" ht="409.5" x14ac:dyDescent="0.25">
      <c r="A81" s="94" t="str">
        <f t="shared" si="1"/>
        <v>Физические лица за исключением лиц с ОВЗ и инвалидов38.02.01 Экономика и бухгалтерский учет (по отраслям)Среднее общее образованиеЗаочная</v>
      </c>
      <c r="B81" s="153">
        <v>76</v>
      </c>
      <c r="C81" s="154" t="s">
        <v>281</v>
      </c>
      <c r="D81" s="154" t="s">
        <v>1099</v>
      </c>
      <c r="E81" s="155" t="s">
        <v>282</v>
      </c>
      <c r="F81" s="154" t="s">
        <v>283</v>
      </c>
      <c r="G81" s="154" t="s">
        <v>284</v>
      </c>
      <c r="H81" s="155" t="s">
        <v>392</v>
      </c>
      <c r="I81" s="155"/>
      <c r="J81" s="154" t="s">
        <v>219</v>
      </c>
      <c r="K81" s="156" t="s">
        <v>7</v>
      </c>
      <c r="L81" s="155" t="s">
        <v>288</v>
      </c>
      <c r="M81" s="156" t="s">
        <v>1</v>
      </c>
      <c r="N81" s="156" t="s">
        <v>39</v>
      </c>
      <c r="O81" s="156" t="s">
        <v>344</v>
      </c>
      <c r="P81" s="156" t="s">
        <v>36</v>
      </c>
      <c r="Q81" s="156" t="s">
        <v>290</v>
      </c>
      <c r="R81" s="155" t="s">
        <v>291</v>
      </c>
      <c r="S81" s="156" t="s">
        <v>292</v>
      </c>
      <c r="T81" s="155" t="s">
        <v>192</v>
      </c>
      <c r="U81" s="155" t="s">
        <v>293</v>
      </c>
      <c r="V81" s="156" t="s">
        <v>294</v>
      </c>
      <c r="W81" s="156" t="s">
        <v>290</v>
      </c>
      <c r="X81" s="156" t="s">
        <v>290</v>
      </c>
      <c r="Y81" s="156" t="s">
        <v>487</v>
      </c>
      <c r="Z81" s="156" t="s">
        <v>290</v>
      </c>
      <c r="AA81" s="156" t="s">
        <v>290</v>
      </c>
      <c r="AB81" s="156" t="s">
        <v>1004</v>
      </c>
      <c r="AC81" s="156" t="s">
        <v>290</v>
      </c>
      <c r="AD81" s="156" t="s">
        <v>290</v>
      </c>
      <c r="AE81" s="156" t="s">
        <v>290</v>
      </c>
      <c r="AF81" s="157" t="s">
        <v>370</v>
      </c>
      <c r="AG81" s="156" t="s">
        <v>290</v>
      </c>
      <c r="AH81" s="155" t="s">
        <v>297</v>
      </c>
      <c r="AI81" s="155" t="s">
        <v>297</v>
      </c>
      <c r="AJ81" s="156" t="s">
        <v>290</v>
      </c>
      <c r="AK81" s="158" t="s">
        <v>298</v>
      </c>
      <c r="AL81" s="159" t="s">
        <v>299</v>
      </c>
    </row>
    <row r="82" spans="1:38" ht="409.5" x14ac:dyDescent="0.25">
      <c r="A82" s="94" t="str">
        <f t="shared" si="1"/>
        <v>Физические лица с ОВЗ и инвалиды38.02.01 Экономика и бухгалтерский учет (по отраслям)Основное общее образованиеОчная</v>
      </c>
      <c r="B82" s="153">
        <v>77</v>
      </c>
      <c r="C82" s="154" t="s">
        <v>281</v>
      </c>
      <c r="D82" s="154" t="s">
        <v>1099</v>
      </c>
      <c r="E82" s="155" t="s">
        <v>282</v>
      </c>
      <c r="F82" s="154" t="s">
        <v>283</v>
      </c>
      <c r="G82" s="154" t="s">
        <v>284</v>
      </c>
      <c r="H82" s="155" t="s">
        <v>1069</v>
      </c>
      <c r="I82" s="155"/>
      <c r="J82" s="154" t="s">
        <v>219</v>
      </c>
      <c r="K82" s="156" t="s">
        <v>7</v>
      </c>
      <c r="L82" s="155" t="s">
        <v>288</v>
      </c>
      <c r="M82" s="156" t="s">
        <v>9</v>
      </c>
      <c r="N82" s="156" t="s">
        <v>39</v>
      </c>
      <c r="O82" s="156" t="s">
        <v>8</v>
      </c>
      <c r="P82" s="156" t="s">
        <v>2</v>
      </c>
      <c r="Q82" s="156" t="s">
        <v>290</v>
      </c>
      <c r="R82" s="155" t="s">
        <v>291</v>
      </c>
      <c r="S82" s="156" t="s">
        <v>292</v>
      </c>
      <c r="T82" s="155" t="s">
        <v>192</v>
      </c>
      <c r="U82" s="155" t="s">
        <v>293</v>
      </c>
      <c r="V82" s="156" t="s">
        <v>294</v>
      </c>
      <c r="W82" s="156" t="s">
        <v>290</v>
      </c>
      <c r="X82" s="156" t="s">
        <v>290</v>
      </c>
      <c r="Y82" s="156" t="s">
        <v>487</v>
      </c>
      <c r="Z82" s="156" t="s">
        <v>290</v>
      </c>
      <c r="AA82" s="156" t="s">
        <v>290</v>
      </c>
      <c r="AB82" s="156" t="s">
        <v>1004</v>
      </c>
      <c r="AC82" s="156" t="s">
        <v>290</v>
      </c>
      <c r="AD82" s="156" t="s">
        <v>290</v>
      </c>
      <c r="AE82" s="156" t="s">
        <v>290</v>
      </c>
      <c r="AF82" s="157" t="s">
        <v>1227</v>
      </c>
      <c r="AG82" s="156" t="s">
        <v>290</v>
      </c>
      <c r="AH82" s="155" t="s">
        <v>297</v>
      </c>
      <c r="AI82" s="155" t="s">
        <v>297</v>
      </c>
      <c r="AJ82" s="156" t="s">
        <v>290</v>
      </c>
      <c r="AK82" s="158" t="s">
        <v>1097</v>
      </c>
      <c r="AL82" s="159" t="s">
        <v>299</v>
      </c>
    </row>
    <row r="83" spans="1:38" ht="409.5" x14ac:dyDescent="0.25">
      <c r="A83" s="94" t="str">
        <f t="shared" si="1"/>
        <v>Физические лица за исключением лиц с ОВЗ и инвалидов38.02.02 Страховое дело (по отраслям)Основное общее образованиеОчная</v>
      </c>
      <c r="B83" s="153">
        <v>78</v>
      </c>
      <c r="C83" s="154" t="s">
        <v>281</v>
      </c>
      <c r="D83" s="154" t="s">
        <v>1099</v>
      </c>
      <c r="E83" s="155" t="s">
        <v>282</v>
      </c>
      <c r="F83" s="154" t="s">
        <v>283</v>
      </c>
      <c r="G83" s="154" t="s">
        <v>284</v>
      </c>
      <c r="H83" s="155" t="s">
        <v>153</v>
      </c>
      <c r="I83" s="155"/>
      <c r="J83" s="154" t="s">
        <v>219</v>
      </c>
      <c r="K83" s="156" t="s">
        <v>7</v>
      </c>
      <c r="L83" s="155" t="s">
        <v>288</v>
      </c>
      <c r="M83" s="156" t="s">
        <v>1</v>
      </c>
      <c r="N83" s="156" t="s">
        <v>33</v>
      </c>
      <c r="O83" s="156" t="s">
        <v>8</v>
      </c>
      <c r="P83" s="156" t="s">
        <v>2</v>
      </c>
      <c r="Q83" s="156" t="s">
        <v>290</v>
      </c>
      <c r="R83" s="155" t="s">
        <v>291</v>
      </c>
      <c r="S83" s="156" t="s">
        <v>292</v>
      </c>
      <c r="T83" s="155" t="s">
        <v>192</v>
      </c>
      <c r="U83" s="155" t="s">
        <v>293</v>
      </c>
      <c r="V83" s="156" t="s">
        <v>294</v>
      </c>
      <c r="W83" s="156" t="s">
        <v>290</v>
      </c>
      <c r="X83" s="156" t="s">
        <v>290</v>
      </c>
      <c r="Y83" s="156" t="s">
        <v>487</v>
      </c>
      <c r="Z83" s="156" t="s">
        <v>290</v>
      </c>
      <c r="AA83" s="156" t="s">
        <v>290</v>
      </c>
      <c r="AB83" s="156" t="s">
        <v>1004</v>
      </c>
      <c r="AC83" s="156" t="s">
        <v>290</v>
      </c>
      <c r="AD83" s="156" t="s">
        <v>290</v>
      </c>
      <c r="AE83" s="156" t="s">
        <v>290</v>
      </c>
      <c r="AF83" s="157" t="s">
        <v>313</v>
      </c>
      <c r="AG83" s="156" t="s">
        <v>290</v>
      </c>
      <c r="AH83" s="155" t="s">
        <v>297</v>
      </c>
      <c r="AI83" s="155" t="s">
        <v>297</v>
      </c>
      <c r="AJ83" s="156" t="s">
        <v>290</v>
      </c>
      <c r="AK83" s="158" t="s">
        <v>298</v>
      </c>
      <c r="AL83" s="159" t="s">
        <v>299</v>
      </c>
    </row>
    <row r="84" spans="1:38" ht="409.5" x14ac:dyDescent="0.25">
      <c r="A84" s="94" t="str">
        <f t="shared" si="1"/>
        <v>Физические лица с ОВЗ и инвалиды38.02.02 Страховое дело (по отраслям)Основное общее образованиеОчная</v>
      </c>
      <c r="B84" s="153">
        <v>79</v>
      </c>
      <c r="C84" s="154" t="s">
        <v>281</v>
      </c>
      <c r="D84" s="154" t="s">
        <v>1099</v>
      </c>
      <c r="E84" s="155" t="s">
        <v>282</v>
      </c>
      <c r="F84" s="154" t="s">
        <v>283</v>
      </c>
      <c r="G84" s="154" t="s">
        <v>284</v>
      </c>
      <c r="H84" s="155" t="s">
        <v>167</v>
      </c>
      <c r="I84" s="155"/>
      <c r="J84" s="154" t="s">
        <v>219</v>
      </c>
      <c r="K84" s="156" t="s">
        <v>7</v>
      </c>
      <c r="L84" s="155" t="s">
        <v>288</v>
      </c>
      <c r="M84" s="156" t="s">
        <v>9</v>
      </c>
      <c r="N84" s="156" t="s">
        <v>33</v>
      </c>
      <c r="O84" s="156" t="s">
        <v>8</v>
      </c>
      <c r="P84" s="156" t="s">
        <v>2</v>
      </c>
      <c r="Q84" s="156" t="s">
        <v>290</v>
      </c>
      <c r="R84" s="155" t="s">
        <v>291</v>
      </c>
      <c r="S84" s="156" t="s">
        <v>292</v>
      </c>
      <c r="T84" s="155" t="s">
        <v>192</v>
      </c>
      <c r="U84" s="155" t="s">
        <v>293</v>
      </c>
      <c r="V84" s="156" t="s">
        <v>294</v>
      </c>
      <c r="W84" s="156" t="s">
        <v>290</v>
      </c>
      <c r="X84" s="156" t="s">
        <v>290</v>
      </c>
      <c r="Y84" s="156" t="s">
        <v>487</v>
      </c>
      <c r="Z84" s="156" t="s">
        <v>290</v>
      </c>
      <c r="AA84" s="156" t="s">
        <v>290</v>
      </c>
      <c r="AB84" s="156" t="s">
        <v>1004</v>
      </c>
      <c r="AC84" s="156" t="s">
        <v>290</v>
      </c>
      <c r="AD84" s="156" t="s">
        <v>290</v>
      </c>
      <c r="AE84" s="156" t="s">
        <v>290</v>
      </c>
      <c r="AF84" s="157" t="s">
        <v>313</v>
      </c>
      <c r="AG84" s="156" t="s">
        <v>290</v>
      </c>
      <c r="AH84" s="155" t="s">
        <v>297</v>
      </c>
      <c r="AI84" s="155" t="s">
        <v>297</v>
      </c>
      <c r="AJ84" s="156" t="s">
        <v>290</v>
      </c>
      <c r="AK84" s="158" t="s">
        <v>298</v>
      </c>
      <c r="AL84" s="159" t="s">
        <v>299</v>
      </c>
    </row>
    <row r="85" spans="1:38" ht="409.5" x14ac:dyDescent="0.25">
      <c r="A85" s="94" t="str">
        <f t="shared" si="1"/>
        <v>Физические лица за исключением лиц с ОВЗ и инвалидов38.02.04 Коммерция (по отраслям)Основное общее образованиеОчная</v>
      </c>
      <c r="B85" s="153">
        <v>80</v>
      </c>
      <c r="C85" s="154" t="s">
        <v>281</v>
      </c>
      <c r="D85" s="154" t="s">
        <v>1099</v>
      </c>
      <c r="E85" s="155" t="s">
        <v>282</v>
      </c>
      <c r="F85" s="154" t="s">
        <v>283</v>
      </c>
      <c r="G85" s="154" t="s">
        <v>284</v>
      </c>
      <c r="H85" s="155" t="s">
        <v>300</v>
      </c>
      <c r="I85" s="155"/>
      <c r="J85" s="154" t="s">
        <v>219</v>
      </c>
      <c r="K85" s="156" t="s">
        <v>7</v>
      </c>
      <c r="L85" s="155" t="s">
        <v>288</v>
      </c>
      <c r="M85" s="156" t="s">
        <v>1</v>
      </c>
      <c r="N85" s="156" t="s">
        <v>301</v>
      </c>
      <c r="O85" s="156" t="s">
        <v>8</v>
      </c>
      <c r="P85" s="156" t="s">
        <v>2</v>
      </c>
      <c r="Q85" s="156" t="s">
        <v>290</v>
      </c>
      <c r="R85" s="155" t="s">
        <v>291</v>
      </c>
      <c r="S85" s="156" t="s">
        <v>292</v>
      </c>
      <c r="T85" s="155" t="s">
        <v>192</v>
      </c>
      <c r="U85" s="155" t="s">
        <v>293</v>
      </c>
      <c r="V85" s="156" t="s">
        <v>294</v>
      </c>
      <c r="W85" s="156" t="s">
        <v>290</v>
      </c>
      <c r="X85" s="156" t="s">
        <v>290</v>
      </c>
      <c r="Y85" s="156" t="s">
        <v>487</v>
      </c>
      <c r="Z85" s="156" t="s">
        <v>290</v>
      </c>
      <c r="AA85" s="156" t="s">
        <v>290</v>
      </c>
      <c r="AB85" s="156" t="s">
        <v>1004</v>
      </c>
      <c r="AC85" s="156" t="s">
        <v>290</v>
      </c>
      <c r="AD85" s="156" t="s">
        <v>290</v>
      </c>
      <c r="AE85" s="156" t="s">
        <v>290</v>
      </c>
      <c r="AF85" s="157" t="s">
        <v>1102</v>
      </c>
      <c r="AG85" s="156" t="s">
        <v>290</v>
      </c>
      <c r="AH85" s="155" t="s">
        <v>297</v>
      </c>
      <c r="AI85" s="155" t="s">
        <v>297</v>
      </c>
      <c r="AJ85" s="156" t="s">
        <v>290</v>
      </c>
      <c r="AK85" s="158" t="s">
        <v>298</v>
      </c>
      <c r="AL85" s="159" t="s">
        <v>299</v>
      </c>
    </row>
    <row r="86" spans="1:38" ht="409.5" x14ac:dyDescent="0.25">
      <c r="A86" s="94" t="str">
        <f t="shared" si="1"/>
        <v>Физические лица с ОВЗ и инвалиды38.02.04 Коммерция (по отраслям)Основное общее образованиеОчная</v>
      </c>
      <c r="B86" s="153">
        <v>81</v>
      </c>
      <c r="C86" s="154" t="s">
        <v>281</v>
      </c>
      <c r="D86" s="154" t="s">
        <v>1099</v>
      </c>
      <c r="E86" s="155" t="s">
        <v>282</v>
      </c>
      <c r="F86" s="154" t="s">
        <v>283</v>
      </c>
      <c r="G86" s="154" t="s">
        <v>284</v>
      </c>
      <c r="H86" s="155" t="s">
        <v>1070</v>
      </c>
      <c r="I86" s="155"/>
      <c r="J86" s="154" t="s">
        <v>219</v>
      </c>
      <c r="K86" s="156" t="s">
        <v>7</v>
      </c>
      <c r="L86" s="155" t="s">
        <v>288</v>
      </c>
      <c r="M86" s="156" t="s">
        <v>9</v>
      </c>
      <c r="N86" s="156" t="s">
        <v>301</v>
      </c>
      <c r="O86" s="156" t="s">
        <v>8</v>
      </c>
      <c r="P86" s="156" t="s">
        <v>2</v>
      </c>
      <c r="Q86" s="156" t="s">
        <v>290</v>
      </c>
      <c r="R86" s="155" t="s">
        <v>291</v>
      </c>
      <c r="S86" s="156" t="s">
        <v>292</v>
      </c>
      <c r="T86" s="155" t="s">
        <v>192</v>
      </c>
      <c r="U86" s="155" t="s">
        <v>293</v>
      </c>
      <c r="V86" s="156" t="s">
        <v>294</v>
      </c>
      <c r="W86" s="156" t="s">
        <v>290</v>
      </c>
      <c r="X86" s="156" t="s">
        <v>290</v>
      </c>
      <c r="Y86" s="156" t="s">
        <v>487</v>
      </c>
      <c r="Z86" s="156" t="s">
        <v>290</v>
      </c>
      <c r="AA86" s="156" t="s">
        <v>290</v>
      </c>
      <c r="AB86" s="156" t="s">
        <v>1004</v>
      </c>
      <c r="AC86" s="156" t="s">
        <v>290</v>
      </c>
      <c r="AD86" s="156" t="s">
        <v>290</v>
      </c>
      <c r="AE86" s="156" t="s">
        <v>290</v>
      </c>
      <c r="AF86" s="157" t="s">
        <v>1014</v>
      </c>
      <c r="AG86" s="156" t="s">
        <v>290</v>
      </c>
      <c r="AH86" s="155" t="s">
        <v>297</v>
      </c>
      <c r="AI86" s="155" t="s">
        <v>297</v>
      </c>
      <c r="AJ86" s="156" t="s">
        <v>290</v>
      </c>
      <c r="AK86" s="158" t="s">
        <v>1097</v>
      </c>
      <c r="AL86" s="159" t="s">
        <v>299</v>
      </c>
    </row>
    <row r="87" spans="1:38" ht="409.5" x14ac:dyDescent="0.25">
      <c r="A87" s="94" t="str">
        <f t="shared" si="1"/>
        <v>Физические лица за исключением лиц с ОВЗ и инвалидов38.02.06 ФинансыОсновное общее образованиеОчная</v>
      </c>
      <c r="B87" s="153">
        <v>82</v>
      </c>
      <c r="C87" s="154" t="s">
        <v>281</v>
      </c>
      <c r="D87" s="154" t="s">
        <v>1099</v>
      </c>
      <c r="E87" s="155" t="s">
        <v>282</v>
      </c>
      <c r="F87" s="154" t="s">
        <v>283</v>
      </c>
      <c r="G87" s="154" t="s">
        <v>284</v>
      </c>
      <c r="H87" s="155" t="s">
        <v>970</v>
      </c>
      <c r="I87" s="155"/>
      <c r="J87" s="154" t="s">
        <v>219</v>
      </c>
      <c r="K87" s="156" t="s">
        <v>7</v>
      </c>
      <c r="L87" s="155" t="s">
        <v>288</v>
      </c>
      <c r="M87" s="156" t="s">
        <v>1</v>
      </c>
      <c r="N87" s="156" t="s">
        <v>971</v>
      </c>
      <c r="O87" s="156" t="s">
        <v>8</v>
      </c>
      <c r="P87" s="156" t="s">
        <v>2</v>
      </c>
      <c r="Q87" s="156" t="s">
        <v>290</v>
      </c>
      <c r="R87" s="155" t="s">
        <v>291</v>
      </c>
      <c r="S87" s="156" t="s">
        <v>292</v>
      </c>
      <c r="T87" s="155" t="s">
        <v>192</v>
      </c>
      <c r="U87" s="155" t="s">
        <v>293</v>
      </c>
      <c r="V87" s="156" t="s">
        <v>294</v>
      </c>
      <c r="W87" s="156" t="s">
        <v>290</v>
      </c>
      <c r="X87" s="156" t="s">
        <v>290</v>
      </c>
      <c r="Y87" s="156" t="s">
        <v>295</v>
      </c>
      <c r="Z87" s="156" t="s">
        <v>290</v>
      </c>
      <c r="AA87" s="156" t="s">
        <v>290</v>
      </c>
      <c r="AB87" s="156" t="s">
        <v>1004</v>
      </c>
      <c r="AC87" s="156" t="s">
        <v>290</v>
      </c>
      <c r="AD87" s="156" t="s">
        <v>290</v>
      </c>
      <c r="AE87" s="156" t="s">
        <v>290</v>
      </c>
      <c r="AF87" s="157" t="s">
        <v>417</v>
      </c>
      <c r="AG87" s="156" t="s">
        <v>290</v>
      </c>
      <c r="AH87" s="155" t="s">
        <v>297</v>
      </c>
      <c r="AI87" s="155" t="s">
        <v>297</v>
      </c>
      <c r="AJ87" s="156" t="s">
        <v>290</v>
      </c>
      <c r="AK87" s="158" t="s">
        <v>298</v>
      </c>
      <c r="AL87" s="159" t="s">
        <v>299</v>
      </c>
    </row>
    <row r="88" spans="1:38" ht="409.5" x14ac:dyDescent="0.25">
      <c r="A88" s="94" t="str">
        <f t="shared" si="1"/>
        <v>Физические лица за исключением лиц с ОВЗ и инвалидов38.02.07 Банковское делоОсновное общее образованиеОчная</v>
      </c>
      <c r="B88" s="153">
        <v>83</v>
      </c>
      <c r="C88" s="154" t="s">
        <v>281</v>
      </c>
      <c r="D88" s="154" t="s">
        <v>1099</v>
      </c>
      <c r="E88" s="155" t="s">
        <v>282</v>
      </c>
      <c r="F88" s="154" t="s">
        <v>283</v>
      </c>
      <c r="G88" s="154" t="s">
        <v>284</v>
      </c>
      <c r="H88" s="155" t="s">
        <v>154</v>
      </c>
      <c r="I88" s="155"/>
      <c r="J88" s="154" t="s">
        <v>219</v>
      </c>
      <c r="K88" s="156" t="s">
        <v>7</v>
      </c>
      <c r="L88" s="155" t="s">
        <v>288</v>
      </c>
      <c r="M88" s="156" t="s">
        <v>1</v>
      </c>
      <c r="N88" s="156" t="s">
        <v>34</v>
      </c>
      <c r="O88" s="156" t="s">
        <v>8</v>
      </c>
      <c r="P88" s="156" t="s">
        <v>2</v>
      </c>
      <c r="Q88" s="156" t="s">
        <v>290</v>
      </c>
      <c r="R88" s="155" t="s">
        <v>291</v>
      </c>
      <c r="S88" s="156" t="s">
        <v>292</v>
      </c>
      <c r="T88" s="155" t="s">
        <v>192</v>
      </c>
      <c r="U88" s="155" t="s">
        <v>293</v>
      </c>
      <c r="V88" s="156" t="s">
        <v>294</v>
      </c>
      <c r="W88" s="156" t="s">
        <v>290</v>
      </c>
      <c r="X88" s="156" t="s">
        <v>290</v>
      </c>
      <c r="Y88" s="156" t="s">
        <v>487</v>
      </c>
      <c r="Z88" s="156" t="s">
        <v>290</v>
      </c>
      <c r="AA88" s="156" t="s">
        <v>290</v>
      </c>
      <c r="AB88" s="156" t="s">
        <v>1004</v>
      </c>
      <c r="AC88" s="156" t="s">
        <v>290</v>
      </c>
      <c r="AD88" s="156" t="s">
        <v>290</v>
      </c>
      <c r="AE88" s="156" t="s">
        <v>290</v>
      </c>
      <c r="AF88" s="157" t="s">
        <v>313</v>
      </c>
      <c r="AG88" s="156" t="s">
        <v>290</v>
      </c>
      <c r="AH88" s="155" t="s">
        <v>297</v>
      </c>
      <c r="AI88" s="155" t="s">
        <v>297</v>
      </c>
      <c r="AJ88" s="156" t="s">
        <v>290</v>
      </c>
      <c r="AK88" s="158" t="s">
        <v>298</v>
      </c>
      <c r="AL88" s="159" t="s">
        <v>299</v>
      </c>
    </row>
    <row r="89" spans="1:38" ht="409.5" x14ac:dyDescent="0.25">
      <c r="A89" s="94" t="str">
        <f t="shared" si="1"/>
        <v>Физические лица с ОВЗ и инвалиды38.02.07 Банковское делоОсновное общее образованиеОчная</v>
      </c>
      <c r="B89" s="153">
        <v>84</v>
      </c>
      <c r="C89" s="154" t="s">
        <v>281</v>
      </c>
      <c r="D89" s="154" t="s">
        <v>1099</v>
      </c>
      <c r="E89" s="155" t="s">
        <v>282</v>
      </c>
      <c r="F89" s="154" t="s">
        <v>283</v>
      </c>
      <c r="G89" s="154" t="s">
        <v>284</v>
      </c>
      <c r="H89" s="155" t="s">
        <v>168</v>
      </c>
      <c r="I89" s="155"/>
      <c r="J89" s="154" t="s">
        <v>219</v>
      </c>
      <c r="K89" s="156" t="s">
        <v>7</v>
      </c>
      <c r="L89" s="155" t="s">
        <v>288</v>
      </c>
      <c r="M89" s="156" t="s">
        <v>9</v>
      </c>
      <c r="N89" s="156" t="s">
        <v>34</v>
      </c>
      <c r="O89" s="156" t="s">
        <v>8</v>
      </c>
      <c r="P89" s="156" t="s">
        <v>2</v>
      </c>
      <c r="Q89" s="156" t="s">
        <v>290</v>
      </c>
      <c r="R89" s="155" t="s">
        <v>291</v>
      </c>
      <c r="S89" s="156" t="s">
        <v>292</v>
      </c>
      <c r="T89" s="155" t="s">
        <v>192</v>
      </c>
      <c r="U89" s="155" t="s">
        <v>293</v>
      </c>
      <c r="V89" s="156" t="s">
        <v>294</v>
      </c>
      <c r="W89" s="156" t="s">
        <v>290</v>
      </c>
      <c r="X89" s="156" t="s">
        <v>290</v>
      </c>
      <c r="Y89" s="156" t="s">
        <v>487</v>
      </c>
      <c r="Z89" s="156" t="s">
        <v>290</v>
      </c>
      <c r="AA89" s="156" t="s">
        <v>290</v>
      </c>
      <c r="AB89" s="156" t="s">
        <v>1004</v>
      </c>
      <c r="AC89" s="156" t="s">
        <v>290</v>
      </c>
      <c r="AD89" s="156" t="s">
        <v>290</v>
      </c>
      <c r="AE89" s="156" t="s">
        <v>290</v>
      </c>
      <c r="AF89" s="157" t="s">
        <v>313</v>
      </c>
      <c r="AG89" s="156" t="s">
        <v>290</v>
      </c>
      <c r="AH89" s="155" t="s">
        <v>297</v>
      </c>
      <c r="AI89" s="155" t="s">
        <v>297</v>
      </c>
      <c r="AJ89" s="156" t="s">
        <v>290</v>
      </c>
      <c r="AK89" s="158" t="s">
        <v>298</v>
      </c>
      <c r="AL89" s="159" t="s">
        <v>299</v>
      </c>
    </row>
    <row r="90" spans="1:38" ht="409.5" x14ac:dyDescent="0.25">
      <c r="A90" s="94" t="str">
        <f t="shared" si="1"/>
        <v>Физические лица за исключением лиц с ОВЗ и инвалидов39.02.01 Социальная работаОсновное общее образованиеОчная</v>
      </c>
      <c r="B90" s="153">
        <v>85</v>
      </c>
      <c r="C90" s="154" t="s">
        <v>281</v>
      </c>
      <c r="D90" s="154" t="s">
        <v>1099</v>
      </c>
      <c r="E90" s="155" t="s">
        <v>282</v>
      </c>
      <c r="F90" s="154" t="s">
        <v>283</v>
      </c>
      <c r="G90" s="154" t="s">
        <v>284</v>
      </c>
      <c r="H90" s="155" t="s">
        <v>968</v>
      </c>
      <c r="I90" s="155"/>
      <c r="J90" s="154" t="s">
        <v>219</v>
      </c>
      <c r="K90" s="156" t="s">
        <v>7</v>
      </c>
      <c r="L90" s="155" t="s">
        <v>288</v>
      </c>
      <c r="M90" s="156" t="s">
        <v>1</v>
      </c>
      <c r="N90" s="156" t="s">
        <v>969</v>
      </c>
      <c r="O90" s="156" t="s">
        <v>8</v>
      </c>
      <c r="P90" s="156" t="s">
        <v>2</v>
      </c>
      <c r="Q90" s="156" t="s">
        <v>290</v>
      </c>
      <c r="R90" s="155" t="s">
        <v>291</v>
      </c>
      <c r="S90" s="156" t="s">
        <v>292</v>
      </c>
      <c r="T90" s="155" t="s">
        <v>192</v>
      </c>
      <c r="U90" s="155" t="s">
        <v>293</v>
      </c>
      <c r="V90" s="156" t="s">
        <v>294</v>
      </c>
      <c r="W90" s="156" t="s">
        <v>290</v>
      </c>
      <c r="X90" s="156" t="s">
        <v>290</v>
      </c>
      <c r="Y90" s="156" t="s">
        <v>295</v>
      </c>
      <c r="Z90" s="156" t="s">
        <v>290</v>
      </c>
      <c r="AA90" s="156" t="s">
        <v>290</v>
      </c>
      <c r="AB90" s="156" t="s">
        <v>1004</v>
      </c>
      <c r="AC90" s="156" t="s">
        <v>290</v>
      </c>
      <c r="AD90" s="156" t="s">
        <v>290</v>
      </c>
      <c r="AE90" s="156" t="s">
        <v>290</v>
      </c>
      <c r="AF90" s="157" t="s">
        <v>386</v>
      </c>
      <c r="AG90" s="156" t="s">
        <v>290</v>
      </c>
      <c r="AH90" s="155" t="s">
        <v>297</v>
      </c>
      <c r="AI90" s="155" t="s">
        <v>297</v>
      </c>
      <c r="AJ90" s="156" t="s">
        <v>290</v>
      </c>
      <c r="AK90" s="158" t="s">
        <v>298</v>
      </c>
      <c r="AL90" s="159" t="s">
        <v>299</v>
      </c>
    </row>
    <row r="91" spans="1:38" ht="409.5" x14ac:dyDescent="0.25">
      <c r="A91" s="94" t="str">
        <f t="shared" si="1"/>
        <v>Физические лица за исключением лиц с ОВЗ и инвалидов43.02.01 Организация обслуживания в общественном питанииОсновное общее образованиеОчная</v>
      </c>
      <c r="B91" s="153">
        <v>86</v>
      </c>
      <c r="C91" s="154" t="s">
        <v>281</v>
      </c>
      <c r="D91" s="154" t="s">
        <v>1099</v>
      </c>
      <c r="E91" s="155" t="s">
        <v>282</v>
      </c>
      <c r="F91" s="154" t="s">
        <v>283</v>
      </c>
      <c r="G91" s="154" t="s">
        <v>284</v>
      </c>
      <c r="H91" s="155" t="s">
        <v>1038</v>
      </c>
      <c r="I91" s="155"/>
      <c r="J91" s="154" t="s">
        <v>219</v>
      </c>
      <c r="K91" s="156" t="s">
        <v>7</v>
      </c>
      <c r="L91" s="155" t="s">
        <v>288</v>
      </c>
      <c r="M91" s="156" t="s">
        <v>1</v>
      </c>
      <c r="N91" s="156" t="s">
        <v>427</v>
      </c>
      <c r="O91" s="156" t="s">
        <v>8</v>
      </c>
      <c r="P91" s="156" t="s">
        <v>2</v>
      </c>
      <c r="Q91" s="156" t="s">
        <v>290</v>
      </c>
      <c r="R91" s="155" t="s">
        <v>291</v>
      </c>
      <c r="S91" s="156" t="s">
        <v>292</v>
      </c>
      <c r="T91" s="155" t="s">
        <v>192</v>
      </c>
      <c r="U91" s="155" t="s">
        <v>293</v>
      </c>
      <c r="V91" s="156" t="s">
        <v>294</v>
      </c>
      <c r="W91" s="156" t="s">
        <v>290</v>
      </c>
      <c r="X91" s="156" t="s">
        <v>290</v>
      </c>
      <c r="Y91" s="156" t="s">
        <v>1323</v>
      </c>
      <c r="Z91" s="156" t="s">
        <v>290</v>
      </c>
      <c r="AA91" s="156" t="s">
        <v>290</v>
      </c>
      <c r="AB91" s="156" t="s">
        <v>1004</v>
      </c>
      <c r="AC91" s="156" t="s">
        <v>290</v>
      </c>
      <c r="AD91" s="156" t="s">
        <v>290</v>
      </c>
      <c r="AE91" s="156" t="s">
        <v>290</v>
      </c>
      <c r="AF91" s="157" t="s">
        <v>1324</v>
      </c>
      <c r="AG91" s="156" t="s">
        <v>290</v>
      </c>
      <c r="AH91" s="155" t="s">
        <v>297</v>
      </c>
      <c r="AI91" s="155" t="s">
        <v>297</v>
      </c>
      <c r="AJ91" s="156" t="s">
        <v>290</v>
      </c>
      <c r="AK91" s="158" t="s">
        <v>1097</v>
      </c>
      <c r="AL91" s="159" t="s">
        <v>1248</v>
      </c>
    </row>
    <row r="92" spans="1:38" ht="409.5" x14ac:dyDescent="0.25">
      <c r="A92" s="94" t="str">
        <f t="shared" si="1"/>
        <v>Физические лица за исключением лиц с ОВЗ и инвалидов43.02.01 Организация обслуживания в общественном питанииОсновное общее образованиеЗаочная</v>
      </c>
      <c r="B92" s="153">
        <v>87</v>
      </c>
      <c r="C92" s="154" t="s">
        <v>281</v>
      </c>
      <c r="D92" s="154" t="s">
        <v>1099</v>
      </c>
      <c r="E92" s="155" t="s">
        <v>282</v>
      </c>
      <c r="F92" s="154" t="s">
        <v>283</v>
      </c>
      <c r="G92" s="154" t="s">
        <v>284</v>
      </c>
      <c r="H92" s="155" t="s">
        <v>1325</v>
      </c>
      <c r="I92" s="155"/>
      <c r="J92" s="154" t="s">
        <v>219</v>
      </c>
      <c r="K92" s="156" t="s">
        <v>7</v>
      </c>
      <c r="L92" s="155" t="s">
        <v>288</v>
      </c>
      <c r="M92" s="156" t="s">
        <v>1</v>
      </c>
      <c r="N92" s="156" t="s">
        <v>427</v>
      </c>
      <c r="O92" s="156" t="s">
        <v>8</v>
      </c>
      <c r="P92" s="156" t="s">
        <v>36</v>
      </c>
      <c r="Q92" s="156" t="s">
        <v>290</v>
      </c>
      <c r="R92" s="155" t="s">
        <v>291</v>
      </c>
      <c r="S92" s="156" t="s">
        <v>292</v>
      </c>
      <c r="T92" s="155" t="s">
        <v>192</v>
      </c>
      <c r="U92" s="155" t="s">
        <v>293</v>
      </c>
      <c r="V92" s="156" t="s">
        <v>294</v>
      </c>
      <c r="W92" s="156" t="s">
        <v>290</v>
      </c>
      <c r="X92" s="156" t="s">
        <v>290</v>
      </c>
      <c r="Y92" s="156" t="s">
        <v>295</v>
      </c>
      <c r="Z92" s="156" t="s">
        <v>290</v>
      </c>
      <c r="AA92" s="156" t="s">
        <v>290</v>
      </c>
      <c r="AB92" s="156" t="s">
        <v>296</v>
      </c>
      <c r="AC92" s="156" t="s">
        <v>290</v>
      </c>
      <c r="AD92" s="156" t="s">
        <v>290</v>
      </c>
      <c r="AE92" s="156" t="s">
        <v>290</v>
      </c>
      <c r="AF92" s="157" t="s">
        <v>347</v>
      </c>
      <c r="AG92" s="156" t="s">
        <v>290</v>
      </c>
      <c r="AH92" s="155" t="s">
        <v>297</v>
      </c>
      <c r="AI92" s="155" t="s">
        <v>297</v>
      </c>
      <c r="AJ92" s="156" t="s">
        <v>290</v>
      </c>
      <c r="AK92" s="158" t="s">
        <v>298</v>
      </c>
      <c r="AL92" s="159" t="s">
        <v>299</v>
      </c>
    </row>
    <row r="93" spans="1:38" ht="409.5" x14ac:dyDescent="0.25">
      <c r="A93" s="94" t="str">
        <f t="shared" si="1"/>
        <v>Физические лица за исключением лиц с ОВЗ и инвалидов43.02.01 Организация обслуживания в общественном питанииСреднее общее образованиеЗаочная</v>
      </c>
      <c r="B93" s="153">
        <v>88</v>
      </c>
      <c r="C93" s="154" t="s">
        <v>281</v>
      </c>
      <c r="D93" s="154" t="s">
        <v>1099</v>
      </c>
      <c r="E93" s="155" t="s">
        <v>282</v>
      </c>
      <c r="F93" s="154" t="s">
        <v>283</v>
      </c>
      <c r="G93" s="154" t="s">
        <v>284</v>
      </c>
      <c r="H93" s="155" t="s">
        <v>426</v>
      </c>
      <c r="I93" s="155"/>
      <c r="J93" s="154" t="s">
        <v>219</v>
      </c>
      <c r="K93" s="156" t="s">
        <v>7</v>
      </c>
      <c r="L93" s="155" t="s">
        <v>288</v>
      </c>
      <c r="M93" s="156" t="s">
        <v>1</v>
      </c>
      <c r="N93" s="156" t="s">
        <v>427</v>
      </c>
      <c r="O93" s="156" t="s">
        <v>344</v>
      </c>
      <c r="P93" s="156" t="s">
        <v>36</v>
      </c>
      <c r="Q93" s="156" t="s">
        <v>290</v>
      </c>
      <c r="R93" s="155" t="s">
        <v>291</v>
      </c>
      <c r="S93" s="156" t="s">
        <v>292</v>
      </c>
      <c r="T93" s="155" t="s">
        <v>192</v>
      </c>
      <c r="U93" s="155" t="s">
        <v>293</v>
      </c>
      <c r="V93" s="156" t="s">
        <v>294</v>
      </c>
      <c r="W93" s="156" t="s">
        <v>290</v>
      </c>
      <c r="X93" s="156" t="s">
        <v>290</v>
      </c>
      <c r="Y93" s="156" t="s">
        <v>487</v>
      </c>
      <c r="Z93" s="156" t="s">
        <v>290</v>
      </c>
      <c r="AA93" s="156" t="s">
        <v>290</v>
      </c>
      <c r="AB93" s="156" t="s">
        <v>1004</v>
      </c>
      <c r="AC93" s="156" t="s">
        <v>290</v>
      </c>
      <c r="AD93" s="156" t="s">
        <v>290</v>
      </c>
      <c r="AE93" s="156" t="s">
        <v>290</v>
      </c>
      <c r="AF93" s="157" t="s">
        <v>347</v>
      </c>
      <c r="AG93" s="156" t="s">
        <v>290</v>
      </c>
      <c r="AH93" s="155" t="s">
        <v>297</v>
      </c>
      <c r="AI93" s="155" t="s">
        <v>297</v>
      </c>
      <c r="AJ93" s="156" t="s">
        <v>290</v>
      </c>
      <c r="AK93" s="158" t="s">
        <v>298</v>
      </c>
      <c r="AL93" s="159" t="s">
        <v>299</v>
      </c>
    </row>
    <row r="94" spans="1:38" ht="409.5" x14ac:dyDescent="0.25">
      <c r="A94" s="94" t="str">
        <f t="shared" si="1"/>
        <v>Физические лица за исключением лиц с ОВЗ и инвалидов43.02.02 Парикмахерское искусствоОсновное общее образованиеОчная</v>
      </c>
      <c r="B94" s="153">
        <v>89</v>
      </c>
      <c r="C94" s="154" t="s">
        <v>281</v>
      </c>
      <c r="D94" s="154" t="s">
        <v>1099</v>
      </c>
      <c r="E94" s="155" t="s">
        <v>282</v>
      </c>
      <c r="F94" s="154" t="s">
        <v>283</v>
      </c>
      <c r="G94" s="154" t="s">
        <v>284</v>
      </c>
      <c r="H94" s="155" t="s">
        <v>1029</v>
      </c>
      <c r="I94" s="155"/>
      <c r="J94" s="154" t="s">
        <v>219</v>
      </c>
      <c r="K94" s="156" t="s">
        <v>7</v>
      </c>
      <c r="L94" s="155" t="s">
        <v>288</v>
      </c>
      <c r="M94" s="156" t="s">
        <v>1</v>
      </c>
      <c r="N94" s="156" t="s">
        <v>1030</v>
      </c>
      <c r="O94" s="156" t="s">
        <v>8</v>
      </c>
      <c r="P94" s="156" t="s">
        <v>2</v>
      </c>
      <c r="Q94" s="156" t="s">
        <v>290</v>
      </c>
      <c r="R94" s="155" t="s">
        <v>291</v>
      </c>
      <c r="S94" s="156" t="s">
        <v>292</v>
      </c>
      <c r="T94" s="155" t="s">
        <v>192</v>
      </c>
      <c r="U94" s="155" t="s">
        <v>293</v>
      </c>
      <c r="V94" s="156" t="s">
        <v>294</v>
      </c>
      <c r="W94" s="156" t="s">
        <v>290</v>
      </c>
      <c r="X94" s="156" t="s">
        <v>290</v>
      </c>
      <c r="Y94" s="156" t="s">
        <v>487</v>
      </c>
      <c r="Z94" s="156" t="s">
        <v>290</v>
      </c>
      <c r="AA94" s="156" t="s">
        <v>290</v>
      </c>
      <c r="AB94" s="156" t="s">
        <v>1004</v>
      </c>
      <c r="AC94" s="156" t="s">
        <v>290</v>
      </c>
      <c r="AD94" s="156" t="s">
        <v>290</v>
      </c>
      <c r="AE94" s="156" t="s">
        <v>290</v>
      </c>
      <c r="AF94" s="157" t="s">
        <v>317</v>
      </c>
      <c r="AG94" s="156" t="s">
        <v>290</v>
      </c>
      <c r="AH94" s="155" t="s">
        <v>297</v>
      </c>
      <c r="AI94" s="155" t="s">
        <v>297</v>
      </c>
      <c r="AJ94" s="156" t="s">
        <v>290</v>
      </c>
      <c r="AK94" s="158" t="s">
        <v>1097</v>
      </c>
      <c r="AL94" s="159" t="s">
        <v>299</v>
      </c>
    </row>
    <row r="95" spans="1:38" ht="409.5" x14ac:dyDescent="0.25">
      <c r="A95" s="94" t="str">
        <f t="shared" si="1"/>
        <v>Физические лица с ОВЗ и инвалиды43.02.02 Парикмахерское искусствоОсновное общее образованиеОчная</v>
      </c>
      <c r="B95" s="153">
        <v>90</v>
      </c>
      <c r="C95" s="154" t="s">
        <v>281</v>
      </c>
      <c r="D95" s="154" t="s">
        <v>1099</v>
      </c>
      <c r="E95" s="155" t="s">
        <v>282</v>
      </c>
      <c r="F95" s="154" t="s">
        <v>283</v>
      </c>
      <c r="G95" s="154" t="s">
        <v>284</v>
      </c>
      <c r="H95" s="155" t="s">
        <v>1071</v>
      </c>
      <c r="I95" s="155"/>
      <c r="J95" s="154" t="s">
        <v>219</v>
      </c>
      <c r="K95" s="156" t="s">
        <v>7</v>
      </c>
      <c r="L95" s="155" t="s">
        <v>288</v>
      </c>
      <c r="M95" s="156" t="s">
        <v>9</v>
      </c>
      <c r="N95" s="156" t="s">
        <v>1030</v>
      </c>
      <c r="O95" s="156" t="s">
        <v>8</v>
      </c>
      <c r="P95" s="156" t="s">
        <v>2</v>
      </c>
      <c r="Q95" s="156" t="s">
        <v>290</v>
      </c>
      <c r="R95" s="155" t="s">
        <v>291</v>
      </c>
      <c r="S95" s="156" t="s">
        <v>292</v>
      </c>
      <c r="T95" s="155" t="s">
        <v>192</v>
      </c>
      <c r="U95" s="155" t="s">
        <v>293</v>
      </c>
      <c r="V95" s="156" t="s">
        <v>294</v>
      </c>
      <c r="W95" s="156" t="s">
        <v>290</v>
      </c>
      <c r="X95" s="156" t="s">
        <v>290</v>
      </c>
      <c r="Y95" s="156" t="s">
        <v>295</v>
      </c>
      <c r="Z95" s="156" t="s">
        <v>290</v>
      </c>
      <c r="AA95" s="156" t="s">
        <v>290</v>
      </c>
      <c r="AB95" s="156" t="s">
        <v>1121</v>
      </c>
      <c r="AC95" s="156" t="s">
        <v>290</v>
      </c>
      <c r="AD95" s="156" t="s">
        <v>290</v>
      </c>
      <c r="AE95" s="156" t="s">
        <v>290</v>
      </c>
      <c r="AF95" s="157" t="s">
        <v>317</v>
      </c>
      <c r="AG95" s="156" t="s">
        <v>290</v>
      </c>
      <c r="AH95" s="155" t="s">
        <v>297</v>
      </c>
      <c r="AI95" s="155" t="s">
        <v>297</v>
      </c>
      <c r="AJ95" s="156" t="s">
        <v>290</v>
      </c>
      <c r="AK95" s="158" t="s">
        <v>298</v>
      </c>
      <c r="AL95" s="159" t="s">
        <v>299</v>
      </c>
    </row>
    <row r="96" spans="1:38" ht="409.5" x14ac:dyDescent="0.25">
      <c r="A96" s="94" t="str">
        <f t="shared" si="1"/>
        <v>Физические лица за исключением лиц с ОВЗ и инвалидов43.02.10 ТуризмОсновное общее образованиеОчная</v>
      </c>
      <c r="B96" s="153">
        <v>91</v>
      </c>
      <c r="C96" s="154" t="s">
        <v>281</v>
      </c>
      <c r="D96" s="154" t="s">
        <v>1099</v>
      </c>
      <c r="E96" s="155" t="s">
        <v>282</v>
      </c>
      <c r="F96" s="154" t="s">
        <v>283</v>
      </c>
      <c r="G96" s="154" t="s">
        <v>284</v>
      </c>
      <c r="H96" s="155" t="s">
        <v>157</v>
      </c>
      <c r="I96" s="155"/>
      <c r="J96" s="154" t="s">
        <v>219</v>
      </c>
      <c r="K96" s="156" t="s">
        <v>7</v>
      </c>
      <c r="L96" s="155" t="s">
        <v>288</v>
      </c>
      <c r="M96" s="156" t="s">
        <v>1</v>
      </c>
      <c r="N96" s="156" t="s">
        <v>40</v>
      </c>
      <c r="O96" s="156" t="s">
        <v>8</v>
      </c>
      <c r="P96" s="156" t="s">
        <v>2</v>
      </c>
      <c r="Q96" s="156" t="s">
        <v>290</v>
      </c>
      <c r="R96" s="155" t="s">
        <v>291</v>
      </c>
      <c r="S96" s="156" t="s">
        <v>292</v>
      </c>
      <c r="T96" s="155" t="s">
        <v>192</v>
      </c>
      <c r="U96" s="155" t="s">
        <v>293</v>
      </c>
      <c r="V96" s="156" t="s">
        <v>294</v>
      </c>
      <c r="W96" s="156" t="s">
        <v>290</v>
      </c>
      <c r="X96" s="156" t="s">
        <v>290</v>
      </c>
      <c r="Y96" s="156" t="s">
        <v>487</v>
      </c>
      <c r="Z96" s="156" t="s">
        <v>290</v>
      </c>
      <c r="AA96" s="156" t="s">
        <v>290</v>
      </c>
      <c r="AB96" s="156" t="s">
        <v>1004</v>
      </c>
      <c r="AC96" s="156" t="s">
        <v>290</v>
      </c>
      <c r="AD96" s="156" t="s">
        <v>290</v>
      </c>
      <c r="AE96" s="156" t="s">
        <v>290</v>
      </c>
      <c r="AF96" s="157" t="s">
        <v>1108</v>
      </c>
      <c r="AG96" s="156" t="s">
        <v>290</v>
      </c>
      <c r="AH96" s="155" t="s">
        <v>297</v>
      </c>
      <c r="AI96" s="155" t="s">
        <v>297</v>
      </c>
      <c r="AJ96" s="156" t="s">
        <v>290</v>
      </c>
      <c r="AK96" s="158" t="s">
        <v>298</v>
      </c>
      <c r="AL96" s="159" t="s">
        <v>299</v>
      </c>
    </row>
    <row r="97" spans="1:38" ht="409.5" x14ac:dyDescent="0.25">
      <c r="A97" s="94" t="str">
        <f t="shared" si="1"/>
        <v>Физические лица за исключением лиц с ОВЗ и инвалидов43.02.10 ТуризмОсновное общее образованиеЗаочная</v>
      </c>
      <c r="B97" s="153">
        <v>92</v>
      </c>
      <c r="C97" s="154" t="s">
        <v>281</v>
      </c>
      <c r="D97" s="154" t="s">
        <v>1099</v>
      </c>
      <c r="E97" s="155" t="s">
        <v>282</v>
      </c>
      <c r="F97" s="154" t="s">
        <v>283</v>
      </c>
      <c r="G97" s="154" t="s">
        <v>284</v>
      </c>
      <c r="H97" s="155" t="s">
        <v>1058</v>
      </c>
      <c r="I97" s="155"/>
      <c r="J97" s="154" t="s">
        <v>219</v>
      </c>
      <c r="K97" s="156" t="s">
        <v>7</v>
      </c>
      <c r="L97" s="155" t="s">
        <v>288</v>
      </c>
      <c r="M97" s="156" t="s">
        <v>1</v>
      </c>
      <c r="N97" s="156" t="s">
        <v>40</v>
      </c>
      <c r="O97" s="156" t="s">
        <v>8</v>
      </c>
      <c r="P97" s="156" t="s">
        <v>36</v>
      </c>
      <c r="Q97" s="156" t="s">
        <v>290</v>
      </c>
      <c r="R97" s="155" t="s">
        <v>291</v>
      </c>
      <c r="S97" s="156" t="s">
        <v>292</v>
      </c>
      <c r="T97" s="155" t="s">
        <v>192</v>
      </c>
      <c r="U97" s="155" t="s">
        <v>293</v>
      </c>
      <c r="V97" s="156" t="s">
        <v>294</v>
      </c>
      <c r="W97" s="156" t="s">
        <v>290</v>
      </c>
      <c r="X97" s="156" t="s">
        <v>290</v>
      </c>
      <c r="Y97" s="156" t="s">
        <v>295</v>
      </c>
      <c r="Z97" s="156" t="s">
        <v>290</v>
      </c>
      <c r="AA97" s="156" t="s">
        <v>290</v>
      </c>
      <c r="AB97" s="156" t="s">
        <v>296</v>
      </c>
      <c r="AC97" s="156" t="s">
        <v>290</v>
      </c>
      <c r="AD97" s="156" t="s">
        <v>290</v>
      </c>
      <c r="AE97" s="156" t="s">
        <v>290</v>
      </c>
      <c r="AF97" s="157" t="s">
        <v>347</v>
      </c>
      <c r="AG97" s="156" t="s">
        <v>290</v>
      </c>
      <c r="AH97" s="155" t="s">
        <v>297</v>
      </c>
      <c r="AI97" s="155" t="s">
        <v>297</v>
      </c>
      <c r="AJ97" s="156" t="s">
        <v>290</v>
      </c>
      <c r="AK97" s="158" t="s">
        <v>1097</v>
      </c>
      <c r="AL97" s="159" t="s">
        <v>1248</v>
      </c>
    </row>
    <row r="98" spans="1:38" ht="409.5" x14ac:dyDescent="0.25">
      <c r="A98" s="94" t="str">
        <f t="shared" si="1"/>
        <v>Физические лица с ОВЗ и инвалиды43.02.10 ТуризмОсновное общее образованиеОчная</v>
      </c>
      <c r="B98" s="153">
        <v>93</v>
      </c>
      <c r="C98" s="154" t="s">
        <v>281</v>
      </c>
      <c r="D98" s="154" t="s">
        <v>1099</v>
      </c>
      <c r="E98" s="155" t="s">
        <v>282</v>
      </c>
      <c r="F98" s="154" t="s">
        <v>283</v>
      </c>
      <c r="G98" s="154" t="s">
        <v>284</v>
      </c>
      <c r="H98" s="155" t="s">
        <v>1074</v>
      </c>
      <c r="I98" s="155"/>
      <c r="J98" s="154" t="s">
        <v>219</v>
      </c>
      <c r="K98" s="156" t="s">
        <v>7</v>
      </c>
      <c r="L98" s="155" t="s">
        <v>288</v>
      </c>
      <c r="M98" s="156" t="s">
        <v>9</v>
      </c>
      <c r="N98" s="156" t="s">
        <v>40</v>
      </c>
      <c r="O98" s="156" t="s">
        <v>8</v>
      </c>
      <c r="P98" s="156" t="s">
        <v>2</v>
      </c>
      <c r="Q98" s="156" t="s">
        <v>290</v>
      </c>
      <c r="R98" s="155" t="s">
        <v>291</v>
      </c>
      <c r="S98" s="156" t="s">
        <v>292</v>
      </c>
      <c r="T98" s="155" t="s">
        <v>192</v>
      </c>
      <c r="U98" s="155" t="s">
        <v>293</v>
      </c>
      <c r="V98" s="156" t="s">
        <v>294</v>
      </c>
      <c r="W98" s="156" t="s">
        <v>290</v>
      </c>
      <c r="X98" s="156" t="s">
        <v>290</v>
      </c>
      <c r="Y98" s="156" t="s">
        <v>295</v>
      </c>
      <c r="Z98" s="156" t="s">
        <v>290</v>
      </c>
      <c r="AA98" s="156" t="s">
        <v>290</v>
      </c>
      <c r="AB98" s="156" t="s">
        <v>296</v>
      </c>
      <c r="AC98" s="156" t="s">
        <v>290</v>
      </c>
      <c r="AD98" s="156" t="s">
        <v>290</v>
      </c>
      <c r="AE98" s="156" t="s">
        <v>290</v>
      </c>
      <c r="AF98" s="157" t="s">
        <v>313</v>
      </c>
      <c r="AG98" s="156" t="s">
        <v>290</v>
      </c>
      <c r="AH98" s="155" t="s">
        <v>297</v>
      </c>
      <c r="AI98" s="155" t="s">
        <v>297</v>
      </c>
      <c r="AJ98" s="156" t="s">
        <v>290</v>
      </c>
      <c r="AK98" s="158" t="s">
        <v>1097</v>
      </c>
      <c r="AL98" s="159" t="s">
        <v>1248</v>
      </c>
    </row>
    <row r="99" spans="1:38" ht="409.5" x14ac:dyDescent="0.25">
      <c r="A99" s="94" t="str">
        <f t="shared" si="1"/>
        <v>Физические лица за исключением лиц с ОВЗ и инвалидов43.02.11 Гостиничный сервисОсновное общее образованиеОчная</v>
      </c>
      <c r="B99" s="153">
        <v>94</v>
      </c>
      <c r="C99" s="154" t="s">
        <v>281</v>
      </c>
      <c r="D99" s="154" t="s">
        <v>1099</v>
      </c>
      <c r="E99" s="155" t="s">
        <v>282</v>
      </c>
      <c r="F99" s="154" t="s">
        <v>283</v>
      </c>
      <c r="G99" s="154" t="s">
        <v>284</v>
      </c>
      <c r="H99" s="155" t="s">
        <v>158</v>
      </c>
      <c r="I99" s="155"/>
      <c r="J99" s="154" t="s">
        <v>219</v>
      </c>
      <c r="K99" s="156" t="s">
        <v>7</v>
      </c>
      <c r="L99" s="155" t="s">
        <v>288</v>
      </c>
      <c r="M99" s="156" t="s">
        <v>1</v>
      </c>
      <c r="N99" s="156" t="s">
        <v>37</v>
      </c>
      <c r="O99" s="156" t="s">
        <v>8</v>
      </c>
      <c r="P99" s="156" t="s">
        <v>2</v>
      </c>
      <c r="Q99" s="156" t="s">
        <v>290</v>
      </c>
      <c r="R99" s="155" t="s">
        <v>291</v>
      </c>
      <c r="S99" s="156" t="s">
        <v>292</v>
      </c>
      <c r="T99" s="155" t="s">
        <v>192</v>
      </c>
      <c r="U99" s="155" t="s">
        <v>293</v>
      </c>
      <c r="V99" s="156" t="s">
        <v>294</v>
      </c>
      <c r="W99" s="156" t="s">
        <v>290</v>
      </c>
      <c r="X99" s="156" t="s">
        <v>290</v>
      </c>
      <c r="Y99" s="156" t="s">
        <v>487</v>
      </c>
      <c r="Z99" s="156" t="s">
        <v>290</v>
      </c>
      <c r="AA99" s="156" t="s">
        <v>290</v>
      </c>
      <c r="AB99" s="156" t="s">
        <v>1004</v>
      </c>
      <c r="AC99" s="156" t="s">
        <v>290</v>
      </c>
      <c r="AD99" s="156" t="s">
        <v>290</v>
      </c>
      <c r="AE99" s="156" t="s">
        <v>290</v>
      </c>
      <c r="AF99" s="157" t="s">
        <v>1108</v>
      </c>
      <c r="AG99" s="156" t="s">
        <v>290</v>
      </c>
      <c r="AH99" s="155" t="s">
        <v>297</v>
      </c>
      <c r="AI99" s="155" t="s">
        <v>297</v>
      </c>
      <c r="AJ99" s="156" t="s">
        <v>290</v>
      </c>
      <c r="AK99" s="158" t="s">
        <v>298</v>
      </c>
      <c r="AL99" s="159" t="s">
        <v>299</v>
      </c>
    </row>
    <row r="100" spans="1:38" ht="409.5" x14ac:dyDescent="0.25">
      <c r="A100" s="94" t="str">
        <f t="shared" si="1"/>
        <v>Физические лица за исключением лиц с ОВЗ и инвалидов44.02.01 Дошкольное образованиеОсновное общее образованиеОчная</v>
      </c>
      <c r="B100" s="153">
        <v>95</v>
      </c>
      <c r="C100" s="154" t="s">
        <v>281</v>
      </c>
      <c r="D100" s="154" t="s">
        <v>1099</v>
      </c>
      <c r="E100" s="155" t="s">
        <v>282</v>
      </c>
      <c r="F100" s="154" t="s">
        <v>283</v>
      </c>
      <c r="G100" s="154" t="s">
        <v>284</v>
      </c>
      <c r="H100" s="155" t="s">
        <v>162</v>
      </c>
      <c r="I100" s="155"/>
      <c r="J100" s="154" t="s">
        <v>219</v>
      </c>
      <c r="K100" s="156" t="s">
        <v>7</v>
      </c>
      <c r="L100" s="155" t="s">
        <v>288</v>
      </c>
      <c r="M100" s="156" t="s">
        <v>1</v>
      </c>
      <c r="N100" s="156" t="s">
        <v>35</v>
      </c>
      <c r="O100" s="156" t="s">
        <v>8</v>
      </c>
      <c r="P100" s="156" t="s">
        <v>2</v>
      </c>
      <c r="Q100" s="156" t="s">
        <v>290</v>
      </c>
      <c r="R100" s="155" t="s">
        <v>291</v>
      </c>
      <c r="S100" s="156" t="s">
        <v>292</v>
      </c>
      <c r="T100" s="155" t="s">
        <v>192</v>
      </c>
      <c r="U100" s="155" t="s">
        <v>293</v>
      </c>
      <c r="V100" s="156" t="s">
        <v>294</v>
      </c>
      <c r="W100" s="156" t="s">
        <v>290</v>
      </c>
      <c r="X100" s="156" t="s">
        <v>290</v>
      </c>
      <c r="Y100" s="156" t="s">
        <v>487</v>
      </c>
      <c r="Z100" s="156" t="s">
        <v>290</v>
      </c>
      <c r="AA100" s="156" t="s">
        <v>290</v>
      </c>
      <c r="AB100" s="156" t="s">
        <v>1004</v>
      </c>
      <c r="AC100" s="156" t="s">
        <v>290</v>
      </c>
      <c r="AD100" s="156" t="s">
        <v>290</v>
      </c>
      <c r="AE100" s="156" t="s">
        <v>290</v>
      </c>
      <c r="AF100" s="157" t="s">
        <v>1110</v>
      </c>
      <c r="AG100" s="156" t="s">
        <v>290</v>
      </c>
      <c r="AH100" s="155" t="s">
        <v>297</v>
      </c>
      <c r="AI100" s="155" t="s">
        <v>297</v>
      </c>
      <c r="AJ100" s="156" t="s">
        <v>290</v>
      </c>
      <c r="AK100" s="158" t="s">
        <v>298</v>
      </c>
      <c r="AL100" s="159" t="s">
        <v>299</v>
      </c>
    </row>
    <row r="101" spans="1:38" ht="409.5" x14ac:dyDescent="0.25">
      <c r="A101" s="94" t="str">
        <f t="shared" si="1"/>
        <v>Физические лица за исключением лиц с ОВЗ и инвалидов44.02.01 Дошкольное образованиеОсновное общее образованиеЗаочная</v>
      </c>
      <c r="B101" s="153">
        <v>96</v>
      </c>
      <c r="C101" s="154" t="s">
        <v>281</v>
      </c>
      <c r="D101" s="154" t="s">
        <v>1099</v>
      </c>
      <c r="E101" s="155" t="s">
        <v>282</v>
      </c>
      <c r="F101" s="154" t="s">
        <v>283</v>
      </c>
      <c r="G101" s="154" t="s">
        <v>284</v>
      </c>
      <c r="H101" s="155" t="s">
        <v>163</v>
      </c>
      <c r="I101" s="155"/>
      <c r="J101" s="154" t="s">
        <v>219</v>
      </c>
      <c r="K101" s="156" t="s">
        <v>7</v>
      </c>
      <c r="L101" s="155" t="s">
        <v>288</v>
      </c>
      <c r="M101" s="156" t="s">
        <v>1</v>
      </c>
      <c r="N101" s="156" t="s">
        <v>35</v>
      </c>
      <c r="O101" s="156" t="s">
        <v>8</v>
      </c>
      <c r="P101" s="156" t="s">
        <v>36</v>
      </c>
      <c r="Q101" s="156" t="s">
        <v>290</v>
      </c>
      <c r="R101" s="155" t="s">
        <v>291</v>
      </c>
      <c r="S101" s="156" t="s">
        <v>292</v>
      </c>
      <c r="T101" s="155" t="s">
        <v>192</v>
      </c>
      <c r="U101" s="155" t="s">
        <v>293</v>
      </c>
      <c r="V101" s="156" t="s">
        <v>294</v>
      </c>
      <c r="W101" s="156" t="s">
        <v>290</v>
      </c>
      <c r="X101" s="156" t="s">
        <v>290</v>
      </c>
      <c r="Y101" s="156" t="s">
        <v>487</v>
      </c>
      <c r="Z101" s="156" t="s">
        <v>290</v>
      </c>
      <c r="AA101" s="156" t="s">
        <v>290</v>
      </c>
      <c r="AB101" s="156" t="s">
        <v>1004</v>
      </c>
      <c r="AC101" s="156" t="s">
        <v>290</v>
      </c>
      <c r="AD101" s="156" t="s">
        <v>290</v>
      </c>
      <c r="AE101" s="156" t="s">
        <v>290</v>
      </c>
      <c r="AF101" s="157" t="s">
        <v>1108</v>
      </c>
      <c r="AG101" s="156" t="s">
        <v>290</v>
      </c>
      <c r="AH101" s="155" t="s">
        <v>297</v>
      </c>
      <c r="AI101" s="155" t="s">
        <v>297</v>
      </c>
      <c r="AJ101" s="156" t="s">
        <v>290</v>
      </c>
      <c r="AK101" s="158" t="s">
        <v>298</v>
      </c>
      <c r="AL101" s="159" t="s">
        <v>299</v>
      </c>
    </row>
    <row r="102" spans="1:38" ht="409.5" x14ac:dyDescent="0.25">
      <c r="A102" s="94" t="str">
        <f t="shared" si="1"/>
        <v>Физические лица за исключением лиц с ОВЗ и инвалидов44.02.01 Дошкольное образованиеСреднее общее образованиеОчная</v>
      </c>
      <c r="B102" s="153">
        <v>97</v>
      </c>
      <c r="C102" s="154" t="s">
        <v>281</v>
      </c>
      <c r="D102" s="154" t="s">
        <v>1099</v>
      </c>
      <c r="E102" s="155" t="s">
        <v>282</v>
      </c>
      <c r="F102" s="154" t="s">
        <v>283</v>
      </c>
      <c r="G102" s="154" t="s">
        <v>284</v>
      </c>
      <c r="H102" s="155" t="s">
        <v>437</v>
      </c>
      <c r="I102" s="155"/>
      <c r="J102" s="154" t="s">
        <v>219</v>
      </c>
      <c r="K102" s="156" t="s">
        <v>7</v>
      </c>
      <c r="L102" s="155" t="s">
        <v>288</v>
      </c>
      <c r="M102" s="156" t="s">
        <v>1</v>
      </c>
      <c r="N102" s="156" t="s">
        <v>35</v>
      </c>
      <c r="O102" s="156" t="s">
        <v>344</v>
      </c>
      <c r="P102" s="156" t="s">
        <v>2</v>
      </c>
      <c r="Q102" s="156" t="s">
        <v>290</v>
      </c>
      <c r="R102" s="155" t="s">
        <v>291</v>
      </c>
      <c r="S102" s="156" t="s">
        <v>292</v>
      </c>
      <c r="T102" s="155" t="s">
        <v>192</v>
      </c>
      <c r="U102" s="155" t="s">
        <v>293</v>
      </c>
      <c r="V102" s="156" t="s">
        <v>294</v>
      </c>
      <c r="W102" s="156" t="s">
        <v>290</v>
      </c>
      <c r="X102" s="156" t="s">
        <v>290</v>
      </c>
      <c r="Y102" s="156" t="s">
        <v>487</v>
      </c>
      <c r="Z102" s="156" t="s">
        <v>290</v>
      </c>
      <c r="AA102" s="156" t="s">
        <v>290</v>
      </c>
      <c r="AB102" s="156" t="s">
        <v>1004</v>
      </c>
      <c r="AC102" s="156" t="s">
        <v>290</v>
      </c>
      <c r="AD102" s="156" t="s">
        <v>290</v>
      </c>
      <c r="AE102" s="156" t="s">
        <v>290</v>
      </c>
      <c r="AF102" s="157" t="s">
        <v>347</v>
      </c>
      <c r="AG102" s="156" t="s">
        <v>290</v>
      </c>
      <c r="AH102" s="155" t="s">
        <v>297</v>
      </c>
      <c r="AI102" s="155" t="s">
        <v>297</v>
      </c>
      <c r="AJ102" s="156" t="s">
        <v>290</v>
      </c>
      <c r="AK102" s="158" t="s">
        <v>298</v>
      </c>
      <c r="AL102" s="159" t="s">
        <v>299</v>
      </c>
    </row>
    <row r="103" spans="1:38" ht="409.5" x14ac:dyDescent="0.25">
      <c r="A103" s="94" t="str">
        <f t="shared" si="1"/>
        <v>Физические лица за исключением лиц с ОВЗ и инвалидов44.02.01 Дошкольное образованиеСреднее общее образованиеЗаочная</v>
      </c>
      <c r="B103" s="153">
        <v>98</v>
      </c>
      <c r="C103" s="154" t="s">
        <v>281</v>
      </c>
      <c r="D103" s="154" t="s">
        <v>1099</v>
      </c>
      <c r="E103" s="155" t="s">
        <v>282</v>
      </c>
      <c r="F103" s="154" t="s">
        <v>283</v>
      </c>
      <c r="G103" s="154" t="s">
        <v>284</v>
      </c>
      <c r="H103" s="155" t="s">
        <v>438</v>
      </c>
      <c r="I103" s="155"/>
      <c r="J103" s="154" t="s">
        <v>219</v>
      </c>
      <c r="K103" s="156" t="s">
        <v>7</v>
      </c>
      <c r="L103" s="155" t="s">
        <v>288</v>
      </c>
      <c r="M103" s="156" t="s">
        <v>1</v>
      </c>
      <c r="N103" s="156" t="s">
        <v>35</v>
      </c>
      <c r="O103" s="156" t="s">
        <v>344</v>
      </c>
      <c r="P103" s="156" t="s">
        <v>36</v>
      </c>
      <c r="Q103" s="156" t="s">
        <v>290</v>
      </c>
      <c r="R103" s="155" t="s">
        <v>291</v>
      </c>
      <c r="S103" s="156" t="s">
        <v>292</v>
      </c>
      <c r="T103" s="155" t="s">
        <v>192</v>
      </c>
      <c r="U103" s="155" t="s">
        <v>293</v>
      </c>
      <c r="V103" s="156" t="s">
        <v>294</v>
      </c>
      <c r="W103" s="156" t="s">
        <v>290</v>
      </c>
      <c r="X103" s="156" t="s">
        <v>290</v>
      </c>
      <c r="Y103" s="156" t="s">
        <v>487</v>
      </c>
      <c r="Z103" s="156" t="s">
        <v>290</v>
      </c>
      <c r="AA103" s="156" t="s">
        <v>290</v>
      </c>
      <c r="AB103" s="156" t="s">
        <v>1004</v>
      </c>
      <c r="AC103" s="156" t="s">
        <v>290</v>
      </c>
      <c r="AD103" s="156" t="s">
        <v>290</v>
      </c>
      <c r="AE103" s="156" t="s">
        <v>290</v>
      </c>
      <c r="AF103" s="157" t="s">
        <v>347</v>
      </c>
      <c r="AG103" s="156" t="s">
        <v>290</v>
      </c>
      <c r="AH103" s="155" t="s">
        <v>297</v>
      </c>
      <c r="AI103" s="155" t="s">
        <v>297</v>
      </c>
      <c r="AJ103" s="156" t="s">
        <v>290</v>
      </c>
      <c r="AK103" s="158" t="s">
        <v>298</v>
      </c>
      <c r="AL103" s="159" t="s">
        <v>299</v>
      </c>
    </row>
    <row r="104" spans="1:38" ht="409.5" x14ac:dyDescent="0.25">
      <c r="A104" s="94" t="str">
        <f t="shared" si="1"/>
        <v>Физические лица с ОВЗ и инвалиды44.02.01 Дошкольное образованиеОсновное общее образованиеОчная</v>
      </c>
      <c r="B104" s="153">
        <v>99</v>
      </c>
      <c r="C104" s="154" t="s">
        <v>281</v>
      </c>
      <c r="D104" s="154" t="s">
        <v>1099</v>
      </c>
      <c r="E104" s="155" t="s">
        <v>282</v>
      </c>
      <c r="F104" s="154" t="s">
        <v>283</v>
      </c>
      <c r="G104" s="154" t="s">
        <v>284</v>
      </c>
      <c r="H104" s="155" t="s">
        <v>171</v>
      </c>
      <c r="I104" s="155"/>
      <c r="J104" s="154" t="s">
        <v>219</v>
      </c>
      <c r="K104" s="156" t="s">
        <v>7</v>
      </c>
      <c r="L104" s="155" t="s">
        <v>288</v>
      </c>
      <c r="M104" s="156" t="s">
        <v>9</v>
      </c>
      <c r="N104" s="156" t="s">
        <v>35</v>
      </c>
      <c r="O104" s="156" t="s">
        <v>8</v>
      </c>
      <c r="P104" s="156" t="s">
        <v>2</v>
      </c>
      <c r="Q104" s="156" t="s">
        <v>290</v>
      </c>
      <c r="R104" s="155" t="s">
        <v>291</v>
      </c>
      <c r="S104" s="156" t="s">
        <v>292</v>
      </c>
      <c r="T104" s="155" t="s">
        <v>192</v>
      </c>
      <c r="U104" s="155" t="s">
        <v>293</v>
      </c>
      <c r="V104" s="156" t="s">
        <v>294</v>
      </c>
      <c r="W104" s="156" t="s">
        <v>290</v>
      </c>
      <c r="X104" s="156" t="s">
        <v>290</v>
      </c>
      <c r="Y104" s="156" t="s">
        <v>487</v>
      </c>
      <c r="Z104" s="156" t="s">
        <v>290</v>
      </c>
      <c r="AA104" s="156" t="s">
        <v>290</v>
      </c>
      <c r="AB104" s="156" t="s">
        <v>1004</v>
      </c>
      <c r="AC104" s="156" t="s">
        <v>290</v>
      </c>
      <c r="AD104" s="156" t="s">
        <v>290</v>
      </c>
      <c r="AE104" s="156" t="s">
        <v>290</v>
      </c>
      <c r="AF104" s="157" t="s">
        <v>1229</v>
      </c>
      <c r="AG104" s="156" t="s">
        <v>290</v>
      </c>
      <c r="AH104" s="155" t="s">
        <v>297</v>
      </c>
      <c r="AI104" s="155" t="s">
        <v>297</v>
      </c>
      <c r="AJ104" s="156" t="s">
        <v>290</v>
      </c>
      <c r="AK104" s="158" t="s">
        <v>1097</v>
      </c>
      <c r="AL104" s="159" t="s">
        <v>299</v>
      </c>
    </row>
    <row r="105" spans="1:38" ht="409.5" x14ac:dyDescent="0.25">
      <c r="A105" s="94" t="str">
        <f t="shared" si="1"/>
        <v>Физические лица за исключением лиц с ОВЗ и инвалидов44.02.02 Преподавание в начальных классахОсновное общее образованиеОчная</v>
      </c>
      <c r="B105" s="153">
        <v>100</v>
      </c>
      <c r="C105" s="154" t="s">
        <v>281</v>
      </c>
      <c r="D105" s="154" t="s">
        <v>1099</v>
      </c>
      <c r="E105" s="155" t="s">
        <v>282</v>
      </c>
      <c r="F105" s="154" t="s">
        <v>283</v>
      </c>
      <c r="G105" s="154" t="s">
        <v>284</v>
      </c>
      <c r="H105" s="155" t="s">
        <v>164</v>
      </c>
      <c r="I105" s="155"/>
      <c r="J105" s="154" t="s">
        <v>219</v>
      </c>
      <c r="K105" s="156" t="s">
        <v>7</v>
      </c>
      <c r="L105" s="155" t="s">
        <v>288</v>
      </c>
      <c r="M105" s="156" t="s">
        <v>1</v>
      </c>
      <c r="N105" s="156" t="s">
        <v>38</v>
      </c>
      <c r="O105" s="156" t="s">
        <v>8</v>
      </c>
      <c r="P105" s="156" t="s">
        <v>2</v>
      </c>
      <c r="Q105" s="156" t="s">
        <v>290</v>
      </c>
      <c r="R105" s="155" t="s">
        <v>291</v>
      </c>
      <c r="S105" s="156" t="s">
        <v>292</v>
      </c>
      <c r="T105" s="155" t="s">
        <v>192</v>
      </c>
      <c r="U105" s="155" t="s">
        <v>293</v>
      </c>
      <c r="V105" s="156" t="s">
        <v>294</v>
      </c>
      <c r="W105" s="156" t="s">
        <v>290</v>
      </c>
      <c r="X105" s="156" t="s">
        <v>290</v>
      </c>
      <c r="Y105" s="156" t="s">
        <v>487</v>
      </c>
      <c r="Z105" s="156" t="s">
        <v>290</v>
      </c>
      <c r="AA105" s="156" t="s">
        <v>290</v>
      </c>
      <c r="AB105" s="156" t="s">
        <v>1004</v>
      </c>
      <c r="AC105" s="156" t="s">
        <v>290</v>
      </c>
      <c r="AD105" s="156" t="s">
        <v>290</v>
      </c>
      <c r="AE105" s="156" t="s">
        <v>290</v>
      </c>
      <c r="AF105" s="157" t="s">
        <v>1111</v>
      </c>
      <c r="AG105" s="156" t="s">
        <v>290</v>
      </c>
      <c r="AH105" s="155" t="s">
        <v>297</v>
      </c>
      <c r="AI105" s="155" t="s">
        <v>297</v>
      </c>
      <c r="AJ105" s="156" t="s">
        <v>290</v>
      </c>
      <c r="AK105" s="158" t="s">
        <v>298</v>
      </c>
      <c r="AL105" s="159" t="s">
        <v>299</v>
      </c>
    </row>
    <row r="106" spans="1:38" ht="409.5" x14ac:dyDescent="0.25">
      <c r="A106" s="94" t="str">
        <f t="shared" si="1"/>
        <v>Физические лица за исключением лиц с ОВЗ и инвалидов44.02.02 Преподавание в начальных классахОсновное общее образованиеЗаочная</v>
      </c>
      <c r="B106" s="153">
        <v>101</v>
      </c>
      <c r="C106" s="154" t="s">
        <v>281</v>
      </c>
      <c r="D106" s="154" t="s">
        <v>1099</v>
      </c>
      <c r="E106" s="155" t="s">
        <v>282</v>
      </c>
      <c r="F106" s="154" t="s">
        <v>283</v>
      </c>
      <c r="G106" s="154" t="s">
        <v>284</v>
      </c>
      <c r="H106" s="155" t="s">
        <v>439</v>
      </c>
      <c r="I106" s="155"/>
      <c r="J106" s="154" t="s">
        <v>219</v>
      </c>
      <c r="K106" s="156" t="s">
        <v>7</v>
      </c>
      <c r="L106" s="155" t="s">
        <v>288</v>
      </c>
      <c r="M106" s="156" t="s">
        <v>1</v>
      </c>
      <c r="N106" s="156" t="s">
        <v>38</v>
      </c>
      <c r="O106" s="156" t="s">
        <v>8</v>
      </c>
      <c r="P106" s="156" t="s">
        <v>36</v>
      </c>
      <c r="Q106" s="156" t="s">
        <v>290</v>
      </c>
      <c r="R106" s="155" t="s">
        <v>291</v>
      </c>
      <c r="S106" s="156" t="s">
        <v>292</v>
      </c>
      <c r="T106" s="155" t="s">
        <v>192</v>
      </c>
      <c r="U106" s="155" t="s">
        <v>293</v>
      </c>
      <c r="V106" s="156" t="s">
        <v>294</v>
      </c>
      <c r="W106" s="156" t="s">
        <v>290</v>
      </c>
      <c r="X106" s="156" t="s">
        <v>290</v>
      </c>
      <c r="Y106" s="156" t="s">
        <v>487</v>
      </c>
      <c r="Z106" s="156" t="s">
        <v>290</v>
      </c>
      <c r="AA106" s="156" t="s">
        <v>290</v>
      </c>
      <c r="AB106" s="156" t="s">
        <v>1121</v>
      </c>
      <c r="AC106" s="156" t="s">
        <v>290</v>
      </c>
      <c r="AD106" s="156" t="s">
        <v>290</v>
      </c>
      <c r="AE106" s="156" t="s">
        <v>290</v>
      </c>
      <c r="AF106" s="157" t="s">
        <v>347</v>
      </c>
      <c r="AG106" s="156" t="s">
        <v>290</v>
      </c>
      <c r="AH106" s="155" t="s">
        <v>297</v>
      </c>
      <c r="AI106" s="155" t="s">
        <v>297</v>
      </c>
      <c r="AJ106" s="156" t="s">
        <v>290</v>
      </c>
      <c r="AK106" s="158" t="s">
        <v>298</v>
      </c>
      <c r="AL106" s="159" t="s">
        <v>299</v>
      </c>
    </row>
    <row r="107" spans="1:38" ht="409.5" x14ac:dyDescent="0.25">
      <c r="A107" s="94" t="str">
        <f t="shared" si="1"/>
        <v>Физические лица за исключением лиц с ОВЗ и инвалидов44.02.02 Преподавание в начальных классахСреднее общее образованиеОчная</v>
      </c>
      <c r="B107" s="153">
        <v>102</v>
      </c>
      <c r="C107" s="154" t="s">
        <v>281</v>
      </c>
      <c r="D107" s="154" t="s">
        <v>1099</v>
      </c>
      <c r="E107" s="155" t="s">
        <v>282</v>
      </c>
      <c r="F107" s="154" t="s">
        <v>283</v>
      </c>
      <c r="G107" s="154" t="s">
        <v>284</v>
      </c>
      <c r="H107" s="155" t="s">
        <v>1045</v>
      </c>
      <c r="I107" s="155"/>
      <c r="J107" s="154" t="s">
        <v>219</v>
      </c>
      <c r="K107" s="156" t="s">
        <v>7</v>
      </c>
      <c r="L107" s="155" t="s">
        <v>288</v>
      </c>
      <c r="M107" s="156" t="s">
        <v>1</v>
      </c>
      <c r="N107" s="156" t="s">
        <v>38</v>
      </c>
      <c r="O107" s="156" t="s">
        <v>344</v>
      </c>
      <c r="P107" s="156" t="s">
        <v>2</v>
      </c>
      <c r="Q107" s="156" t="s">
        <v>290</v>
      </c>
      <c r="R107" s="155" t="s">
        <v>291</v>
      </c>
      <c r="S107" s="156" t="s">
        <v>292</v>
      </c>
      <c r="T107" s="155" t="s">
        <v>192</v>
      </c>
      <c r="U107" s="155" t="s">
        <v>293</v>
      </c>
      <c r="V107" s="156" t="s">
        <v>294</v>
      </c>
      <c r="W107" s="156" t="s">
        <v>290</v>
      </c>
      <c r="X107" s="156" t="s">
        <v>290</v>
      </c>
      <c r="Y107" s="156" t="s">
        <v>295</v>
      </c>
      <c r="Z107" s="156" t="s">
        <v>290</v>
      </c>
      <c r="AA107" s="156" t="s">
        <v>290</v>
      </c>
      <c r="AB107" s="156" t="s">
        <v>1004</v>
      </c>
      <c r="AC107" s="156" t="s">
        <v>290</v>
      </c>
      <c r="AD107" s="156" t="s">
        <v>290</v>
      </c>
      <c r="AE107" s="156" t="s">
        <v>290</v>
      </c>
      <c r="AF107" s="157" t="s">
        <v>347</v>
      </c>
      <c r="AG107" s="156" t="s">
        <v>290</v>
      </c>
      <c r="AH107" s="155" t="s">
        <v>297</v>
      </c>
      <c r="AI107" s="155" t="s">
        <v>297</v>
      </c>
      <c r="AJ107" s="156" t="s">
        <v>290</v>
      </c>
      <c r="AK107" s="158" t="s">
        <v>298</v>
      </c>
      <c r="AL107" s="159" t="s">
        <v>299</v>
      </c>
    </row>
    <row r="108" spans="1:38" ht="409.5" x14ac:dyDescent="0.25">
      <c r="A108" s="94" t="str">
        <f t="shared" si="1"/>
        <v>Физические лица за исключением лиц с ОВЗ и инвалидов44.02.02 Преподавание в начальных классахСреднее общее образованиеЗаочная</v>
      </c>
      <c r="B108" s="153">
        <v>103</v>
      </c>
      <c r="C108" s="154" t="s">
        <v>281</v>
      </c>
      <c r="D108" s="154" t="s">
        <v>1099</v>
      </c>
      <c r="E108" s="155" t="s">
        <v>282</v>
      </c>
      <c r="F108" s="154" t="s">
        <v>283</v>
      </c>
      <c r="G108" s="154" t="s">
        <v>284</v>
      </c>
      <c r="H108" s="155" t="s">
        <v>440</v>
      </c>
      <c r="I108" s="155"/>
      <c r="J108" s="154" t="s">
        <v>219</v>
      </c>
      <c r="K108" s="156" t="s">
        <v>7</v>
      </c>
      <c r="L108" s="155" t="s">
        <v>288</v>
      </c>
      <c r="M108" s="156" t="s">
        <v>1</v>
      </c>
      <c r="N108" s="156" t="s">
        <v>38</v>
      </c>
      <c r="O108" s="156" t="s">
        <v>344</v>
      </c>
      <c r="P108" s="156" t="s">
        <v>36</v>
      </c>
      <c r="Q108" s="156" t="s">
        <v>290</v>
      </c>
      <c r="R108" s="155" t="s">
        <v>291</v>
      </c>
      <c r="S108" s="156" t="s">
        <v>292</v>
      </c>
      <c r="T108" s="155" t="s">
        <v>192</v>
      </c>
      <c r="U108" s="155" t="s">
        <v>293</v>
      </c>
      <c r="V108" s="156" t="s">
        <v>294</v>
      </c>
      <c r="W108" s="156" t="s">
        <v>290</v>
      </c>
      <c r="X108" s="156" t="s">
        <v>290</v>
      </c>
      <c r="Y108" s="156" t="s">
        <v>487</v>
      </c>
      <c r="Z108" s="156" t="s">
        <v>290</v>
      </c>
      <c r="AA108" s="156" t="s">
        <v>290</v>
      </c>
      <c r="AB108" s="156" t="s">
        <v>1004</v>
      </c>
      <c r="AC108" s="156" t="s">
        <v>290</v>
      </c>
      <c r="AD108" s="156" t="s">
        <v>290</v>
      </c>
      <c r="AE108" s="156" t="s">
        <v>290</v>
      </c>
      <c r="AF108" s="157" t="s">
        <v>347</v>
      </c>
      <c r="AG108" s="156" t="s">
        <v>290</v>
      </c>
      <c r="AH108" s="155" t="s">
        <v>297</v>
      </c>
      <c r="AI108" s="155" t="s">
        <v>297</v>
      </c>
      <c r="AJ108" s="156" t="s">
        <v>290</v>
      </c>
      <c r="AK108" s="158" t="s">
        <v>298</v>
      </c>
      <c r="AL108" s="159" t="s">
        <v>299</v>
      </c>
    </row>
    <row r="109" spans="1:38" ht="409.5" x14ac:dyDescent="0.25">
      <c r="A109" s="94" t="str">
        <f t="shared" si="1"/>
        <v>Физические лица с ОВЗ и инвалиды44.02.02 Преподавание в начальных классахОсновное общее образованиеОчная</v>
      </c>
      <c r="B109" s="153">
        <v>104</v>
      </c>
      <c r="C109" s="154" t="s">
        <v>281</v>
      </c>
      <c r="D109" s="154" t="s">
        <v>1099</v>
      </c>
      <c r="E109" s="155" t="s">
        <v>282</v>
      </c>
      <c r="F109" s="154" t="s">
        <v>283</v>
      </c>
      <c r="G109" s="154" t="s">
        <v>284</v>
      </c>
      <c r="H109" s="155" t="s">
        <v>172</v>
      </c>
      <c r="I109" s="155"/>
      <c r="J109" s="154" t="s">
        <v>219</v>
      </c>
      <c r="K109" s="156" t="s">
        <v>7</v>
      </c>
      <c r="L109" s="155" t="s">
        <v>288</v>
      </c>
      <c r="M109" s="156" t="s">
        <v>9</v>
      </c>
      <c r="N109" s="156" t="s">
        <v>38</v>
      </c>
      <c r="O109" s="156" t="s">
        <v>8</v>
      </c>
      <c r="P109" s="156" t="s">
        <v>2</v>
      </c>
      <c r="Q109" s="156" t="s">
        <v>290</v>
      </c>
      <c r="R109" s="155" t="s">
        <v>291</v>
      </c>
      <c r="S109" s="156" t="s">
        <v>292</v>
      </c>
      <c r="T109" s="155" t="s">
        <v>192</v>
      </c>
      <c r="U109" s="155" t="s">
        <v>293</v>
      </c>
      <c r="V109" s="156" t="s">
        <v>294</v>
      </c>
      <c r="W109" s="156" t="s">
        <v>290</v>
      </c>
      <c r="X109" s="156" t="s">
        <v>290</v>
      </c>
      <c r="Y109" s="156" t="s">
        <v>487</v>
      </c>
      <c r="Z109" s="156" t="s">
        <v>290</v>
      </c>
      <c r="AA109" s="156" t="s">
        <v>290</v>
      </c>
      <c r="AB109" s="156" t="s">
        <v>1004</v>
      </c>
      <c r="AC109" s="156" t="s">
        <v>290</v>
      </c>
      <c r="AD109" s="156" t="s">
        <v>290</v>
      </c>
      <c r="AE109" s="156" t="s">
        <v>290</v>
      </c>
      <c r="AF109" s="157" t="s">
        <v>1083</v>
      </c>
      <c r="AG109" s="156" t="s">
        <v>290</v>
      </c>
      <c r="AH109" s="155" t="s">
        <v>297</v>
      </c>
      <c r="AI109" s="155" t="s">
        <v>297</v>
      </c>
      <c r="AJ109" s="156" t="s">
        <v>290</v>
      </c>
      <c r="AK109" s="158" t="s">
        <v>1097</v>
      </c>
      <c r="AL109" s="159" t="s">
        <v>299</v>
      </c>
    </row>
    <row r="110" spans="1:38" ht="409.5" x14ac:dyDescent="0.25">
      <c r="A110" s="94" t="str">
        <f t="shared" si="1"/>
        <v>Физические лица за исключением лиц с ОВЗ и инвалидов44.02.03 Педагогика дополнительного образованияОсновное общее образованиеОчная</v>
      </c>
      <c r="B110" s="153">
        <v>105</v>
      </c>
      <c r="C110" s="154" t="s">
        <v>281</v>
      </c>
      <c r="D110" s="154" t="s">
        <v>1099</v>
      </c>
      <c r="E110" s="155" t="s">
        <v>282</v>
      </c>
      <c r="F110" s="154" t="s">
        <v>283</v>
      </c>
      <c r="G110" s="154" t="s">
        <v>284</v>
      </c>
      <c r="H110" s="155" t="s">
        <v>441</v>
      </c>
      <c r="I110" s="155"/>
      <c r="J110" s="154" t="s">
        <v>219</v>
      </c>
      <c r="K110" s="156" t="s">
        <v>7</v>
      </c>
      <c r="L110" s="155" t="s">
        <v>288</v>
      </c>
      <c r="M110" s="156" t="s">
        <v>1</v>
      </c>
      <c r="N110" s="156" t="s">
        <v>442</v>
      </c>
      <c r="O110" s="156" t="s">
        <v>8</v>
      </c>
      <c r="P110" s="156" t="s">
        <v>2</v>
      </c>
      <c r="Q110" s="156" t="s">
        <v>290</v>
      </c>
      <c r="R110" s="155" t="s">
        <v>291</v>
      </c>
      <c r="S110" s="156" t="s">
        <v>292</v>
      </c>
      <c r="T110" s="155" t="s">
        <v>192</v>
      </c>
      <c r="U110" s="155" t="s">
        <v>293</v>
      </c>
      <c r="V110" s="156" t="s">
        <v>294</v>
      </c>
      <c r="W110" s="156" t="s">
        <v>290</v>
      </c>
      <c r="X110" s="156" t="s">
        <v>290</v>
      </c>
      <c r="Y110" s="156" t="s">
        <v>487</v>
      </c>
      <c r="Z110" s="156" t="s">
        <v>290</v>
      </c>
      <c r="AA110" s="156" t="s">
        <v>290</v>
      </c>
      <c r="AB110" s="156" t="s">
        <v>1004</v>
      </c>
      <c r="AC110" s="156" t="s">
        <v>290</v>
      </c>
      <c r="AD110" s="156" t="s">
        <v>290</v>
      </c>
      <c r="AE110" s="156" t="s">
        <v>290</v>
      </c>
      <c r="AF110" s="157" t="s">
        <v>370</v>
      </c>
      <c r="AG110" s="156" t="s">
        <v>290</v>
      </c>
      <c r="AH110" s="155" t="s">
        <v>297</v>
      </c>
      <c r="AI110" s="155" t="s">
        <v>297</v>
      </c>
      <c r="AJ110" s="156" t="s">
        <v>290</v>
      </c>
      <c r="AK110" s="158" t="s">
        <v>298</v>
      </c>
      <c r="AL110" s="159" t="s">
        <v>299</v>
      </c>
    </row>
    <row r="111" spans="1:38" ht="409.5" x14ac:dyDescent="0.25">
      <c r="A111" s="94" t="str">
        <f t="shared" si="1"/>
        <v>Физические лица за исключением лиц с ОВЗ и инвалидов44.02.04 Специальное дошкольное образованиеОсновное общее образованиеОчная</v>
      </c>
      <c r="B111" s="153">
        <v>106</v>
      </c>
      <c r="C111" s="154" t="s">
        <v>281</v>
      </c>
      <c r="D111" s="154" t="s">
        <v>1099</v>
      </c>
      <c r="E111" s="155" t="s">
        <v>282</v>
      </c>
      <c r="F111" s="154" t="s">
        <v>283</v>
      </c>
      <c r="G111" s="154" t="s">
        <v>284</v>
      </c>
      <c r="H111" s="155" t="s">
        <v>443</v>
      </c>
      <c r="I111" s="155"/>
      <c r="J111" s="154" t="s">
        <v>219</v>
      </c>
      <c r="K111" s="156" t="s">
        <v>7</v>
      </c>
      <c r="L111" s="155" t="s">
        <v>288</v>
      </c>
      <c r="M111" s="156" t="s">
        <v>1</v>
      </c>
      <c r="N111" s="156" t="s">
        <v>444</v>
      </c>
      <c r="O111" s="156" t="s">
        <v>8</v>
      </c>
      <c r="P111" s="156" t="s">
        <v>2</v>
      </c>
      <c r="Q111" s="156" t="s">
        <v>290</v>
      </c>
      <c r="R111" s="155" t="s">
        <v>291</v>
      </c>
      <c r="S111" s="156" t="s">
        <v>292</v>
      </c>
      <c r="T111" s="155" t="s">
        <v>192</v>
      </c>
      <c r="U111" s="155" t="s">
        <v>293</v>
      </c>
      <c r="V111" s="156" t="s">
        <v>294</v>
      </c>
      <c r="W111" s="156" t="s">
        <v>290</v>
      </c>
      <c r="X111" s="156" t="s">
        <v>290</v>
      </c>
      <c r="Y111" s="156" t="s">
        <v>487</v>
      </c>
      <c r="Z111" s="156" t="s">
        <v>290</v>
      </c>
      <c r="AA111" s="156" t="s">
        <v>290</v>
      </c>
      <c r="AB111" s="156" t="s">
        <v>1004</v>
      </c>
      <c r="AC111" s="156" t="s">
        <v>290</v>
      </c>
      <c r="AD111" s="156" t="s">
        <v>290</v>
      </c>
      <c r="AE111" s="156" t="s">
        <v>290</v>
      </c>
      <c r="AF111" s="157" t="s">
        <v>347</v>
      </c>
      <c r="AG111" s="156" t="s">
        <v>290</v>
      </c>
      <c r="AH111" s="155" t="s">
        <v>297</v>
      </c>
      <c r="AI111" s="155" t="s">
        <v>297</v>
      </c>
      <c r="AJ111" s="156" t="s">
        <v>290</v>
      </c>
      <c r="AK111" s="158" t="s">
        <v>298</v>
      </c>
      <c r="AL111" s="159" t="s">
        <v>299</v>
      </c>
    </row>
    <row r="112" spans="1:38" ht="409.5" x14ac:dyDescent="0.25">
      <c r="A112" s="94" t="str">
        <f t="shared" si="1"/>
        <v>Физические лица за исключением лиц с ОВЗ и инвалидов44.02.04 Специальное дошкольное образованиеОсновное общее образованиеЗаочная</v>
      </c>
      <c r="B112" s="153">
        <v>107</v>
      </c>
      <c r="C112" s="154" t="s">
        <v>281</v>
      </c>
      <c r="D112" s="154" t="s">
        <v>1099</v>
      </c>
      <c r="E112" s="155" t="s">
        <v>282</v>
      </c>
      <c r="F112" s="154" t="s">
        <v>283</v>
      </c>
      <c r="G112" s="154" t="s">
        <v>284</v>
      </c>
      <c r="H112" s="155" t="s">
        <v>445</v>
      </c>
      <c r="I112" s="155"/>
      <c r="J112" s="154" t="s">
        <v>219</v>
      </c>
      <c r="K112" s="156" t="s">
        <v>7</v>
      </c>
      <c r="L112" s="155" t="s">
        <v>288</v>
      </c>
      <c r="M112" s="156" t="s">
        <v>1</v>
      </c>
      <c r="N112" s="156" t="s">
        <v>444</v>
      </c>
      <c r="O112" s="156" t="s">
        <v>8</v>
      </c>
      <c r="P112" s="156" t="s">
        <v>36</v>
      </c>
      <c r="Q112" s="156" t="s">
        <v>290</v>
      </c>
      <c r="R112" s="155" t="s">
        <v>291</v>
      </c>
      <c r="S112" s="156" t="s">
        <v>292</v>
      </c>
      <c r="T112" s="155" t="s">
        <v>192</v>
      </c>
      <c r="U112" s="155" t="s">
        <v>293</v>
      </c>
      <c r="V112" s="156" t="s">
        <v>294</v>
      </c>
      <c r="W112" s="156" t="s">
        <v>290</v>
      </c>
      <c r="X112" s="156" t="s">
        <v>290</v>
      </c>
      <c r="Y112" s="156" t="s">
        <v>487</v>
      </c>
      <c r="Z112" s="156" t="s">
        <v>290</v>
      </c>
      <c r="AA112" s="156" t="s">
        <v>290</v>
      </c>
      <c r="AB112" s="156" t="s">
        <v>1004</v>
      </c>
      <c r="AC112" s="156" t="s">
        <v>290</v>
      </c>
      <c r="AD112" s="156" t="s">
        <v>290</v>
      </c>
      <c r="AE112" s="156" t="s">
        <v>290</v>
      </c>
      <c r="AF112" s="157" t="s">
        <v>347</v>
      </c>
      <c r="AG112" s="156" t="s">
        <v>290</v>
      </c>
      <c r="AH112" s="155" t="s">
        <v>297</v>
      </c>
      <c r="AI112" s="155" t="s">
        <v>297</v>
      </c>
      <c r="AJ112" s="156" t="s">
        <v>290</v>
      </c>
      <c r="AK112" s="158" t="s">
        <v>298</v>
      </c>
      <c r="AL112" s="159" t="s">
        <v>299</v>
      </c>
    </row>
    <row r="113" spans="1:38" ht="409.5" x14ac:dyDescent="0.25">
      <c r="A113" s="94" t="str">
        <f t="shared" si="1"/>
        <v>Физические лица за исключением лиц с ОВЗ и инвалидов44.02.04 Специальное дошкольное образованиеСреднее общее образованиеЗаочная</v>
      </c>
      <c r="B113" s="153">
        <v>108</v>
      </c>
      <c r="C113" s="154" t="s">
        <v>281</v>
      </c>
      <c r="D113" s="154" t="s">
        <v>1099</v>
      </c>
      <c r="E113" s="155" t="s">
        <v>282</v>
      </c>
      <c r="F113" s="154" t="s">
        <v>283</v>
      </c>
      <c r="G113" s="154" t="s">
        <v>284</v>
      </c>
      <c r="H113" s="155" t="s">
        <v>1326</v>
      </c>
      <c r="I113" s="155"/>
      <c r="J113" s="154" t="s">
        <v>219</v>
      </c>
      <c r="K113" s="156" t="s">
        <v>7</v>
      </c>
      <c r="L113" s="155" t="s">
        <v>288</v>
      </c>
      <c r="M113" s="156" t="s">
        <v>1</v>
      </c>
      <c r="N113" s="156" t="s">
        <v>444</v>
      </c>
      <c r="O113" s="156" t="s">
        <v>344</v>
      </c>
      <c r="P113" s="156" t="s">
        <v>36</v>
      </c>
      <c r="Q113" s="156" t="s">
        <v>290</v>
      </c>
      <c r="R113" s="155" t="s">
        <v>291</v>
      </c>
      <c r="S113" s="156" t="s">
        <v>292</v>
      </c>
      <c r="T113" s="155" t="s">
        <v>192</v>
      </c>
      <c r="U113" s="155" t="s">
        <v>293</v>
      </c>
      <c r="V113" s="156" t="s">
        <v>294</v>
      </c>
      <c r="W113" s="156" t="s">
        <v>290</v>
      </c>
      <c r="X113" s="156" t="s">
        <v>290</v>
      </c>
      <c r="Y113" s="156" t="s">
        <v>295</v>
      </c>
      <c r="Z113" s="156" t="s">
        <v>290</v>
      </c>
      <c r="AA113" s="156" t="s">
        <v>290</v>
      </c>
      <c r="AB113" s="156" t="s">
        <v>296</v>
      </c>
      <c r="AC113" s="156" t="s">
        <v>290</v>
      </c>
      <c r="AD113" s="156" t="s">
        <v>290</v>
      </c>
      <c r="AE113" s="156" t="s">
        <v>290</v>
      </c>
      <c r="AF113" s="157" t="s">
        <v>347</v>
      </c>
      <c r="AG113" s="156" t="s">
        <v>290</v>
      </c>
      <c r="AH113" s="155" t="s">
        <v>297</v>
      </c>
      <c r="AI113" s="155" t="s">
        <v>297</v>
      </c>
      <c r="AJ113" s="156" t="s">
        <v>290</v>
      </c>
      <c r="AK113" s="158" t="s">
        <v>298</v>
      </c>
      <c r="AL113" s="159" t="s">
        <v>299</v>
      </c>
    </row>
    <row r="114" spans="1:38" ht="409.5" x14ac:dyDescent="0.25">
      <c r="A114" s="94" t="str">
        <f t="shared" si="1"/>
        <v>Физические лица за исключением лиц с ОВЗ и инвалидов44.02.05 Коррекционная педагогика в начальном образованииОсновное общее образованиеОчная</v>
      </c>
      <c r="B114" s="153">
        <v>109</v>
      </c>
      <c r="C114" s="154" t="s">
        <v>281</v>
      </c>
      <c r="D114" s="154" t="s">
        <v>1099</v>
      </c>
      <c r="E114" s="155" t="s">
        <v>282</v>
      </c>
      <c r="F114" s="154" t="s">
        <v>283</v>
      </c>
      <c r="G114" s="154" t="s">
        <v>284</v>
      </c>
      <c r="H114" s="155" t="s">
        <v>446</v>
      </c>
      <c r="I114" s="155"/>
      <c r="J114" s="154" t="s">
        <v>219</v>
      </c>
      <c r="K114" s="156" t="s">
        <v>7</v>
      </c>
      <c r="L114" s="155" t="s">
        <v>288</v>
      </c>
      <c r="M114" s="156" t="s">
        <v>1</v>
      </c>
      <c r="N114" s="156" t="s">
        <v>447</v>
      </c>
      <c r="O114" s="156" t="s">
        <v>8</v>
      </c>
      <c r="P114" s="156" t="s">
        <v>2</v>
      </c>
      <c r="Q114" s="156" t="s">
        <v>290</v>
      </c>
      <c r="R114" s="155" t="s">
        <v>291</v>
      </c>
      <c r="S114" s="156" t="s">
        <v>292</v>
      </c>
      <c r="T114" s="155" t="s">
        <v>192</v>
      </c>
      <c r="U114" s="155" t="s">
        <v>293</v>
      </c>
      <c r="V114" s="156" t="s">
        <v>294</v>
      </c>
      <c r="W114" s="156" t="s">
        <v>290</v>
      </c>
      <c r="X114" s="156" t="s">
        <v>290</v>
      </c>
      <c r="Y114" s="156" t="s">
        <v>487</v>
      </c>
      <c r="Z114" s="156" t="s">
        <v>290</v>
      </c>
      <c r="AA114" s="156" t="s">
        <v>290</v>
      </c>
      <c r="AB114" s="156" t="s">
        <v>1004</v>
      </c>
      <c r="AC114" s="156" t="s">
        <v>290</v>
      </c>
      <c r="AD114" s="156" t="s">
        <v>290</v>
      </c>
      <c r="AE114" s="156" t="s">
        <v>290</v>
      </c>
      <c r="AF114" s="157" t="s">
        <v>347</v>
      </c>
      <c r="AG114" s="156" t="s">
        <v>290</v>
      </c>
      <c r="AH114" s="155" t="s">
        <v>297</v>
      </c>
      <c r="AI114" s="155" t="s">
        <v>297</v>
      </c>
      <c r="AJ114" s="156" t="s">
        <v>290</v>
      </c>
      <c r="AK114" s="158" t="s">
        <v>298</v>
      </c>
      <c r="AL114" s="159" t="s">
        <v>299</v>
      </c>
    </row>
    <row r="115" spans="1:38" ht="409.5" x14ac:dyDescent="0.25">
      <c r="A115" s="94" t="str">
        <f t="shared" si="1"/>
        <v>Физические лица с ОВЗ и инвалиды44.02.05 Коррекционная педагогика в начальном образованииОсновное общее образованиеОчная</v>
      </c>
      <c r="B115" s="153">
        <v>110</v>
      </c>
      <c r="C115" s="154" t="s">
        <v>281</v>
      </c>
      <c r="D115" s="154" t="s">
        <v>1099</v>
      </c>
      <c r="E115" s="155" t="s">
        <v>282</v>
      </c>
      <c r="F115" s="154" t="s">
        <v>283</v>
      </c>
      <c r="G115" s="154" t="s">
        <v>284</v>
      </c>
      <c r="H115" s="155" t="s">
        <v>1237</v>
      </c>
      <c r="I115" s="155"/>
      <c r="J115" s="154" t="s">
        <v>219</v>
      </c>
      <c r="K115" s="156" t="s">
        <v>7</v>
      </c>
      <c r="L115" s="155" t="s">
        <v>288</v>
      </c>
      <c r="M115" s="156" t="s">
        <v>9</v>
      </c>
      <c r="N115" s="156" t="s">
        <v>447</v>
      </c>
      <c r="O115" s="156" t="s">
        <v>8</v>
      </c>
      <c r="P115" s="156" t="s">
        <v>2</v>
      </c>
      <c r="Q115" s="156" t="s">
        <v>290</v>
      </c>
      <c r="R115" s="155" t="s">
        <v>291</v>
      </c>
      <c r="S115" s="156" t="s">
        <v>292</v>
      </c>
      <c r="T115" s="155" t="s">
        <v>192</v>
      </c>
      <c r="U115" s="155" t="s">
        <v>293</v>
      </c>
      <c r="V115" s="156" t="s">
        <v>294</v>
      </c>
      <c r="W115" s="156" t="s">
        <v>290</v>
      </c>
      <c r="X115" s="156" t="s">
        <v>290</v>
      </c>
      <c r="Y115" s="156" t="s">
        <v>295</v>
      </c>
      <c r="Z115" s="156" t="s">
        <v>290</v>
      </c>
      <c r="AA115" s="156" t="s">
        <v>290</v>
      </c>
      <c r="AB115" s="156" t="s">
        <v>296</v>
      </c>
      <c r="AC115" s="156" t="s">
        <v>290</v>
      </c>
      <c r="AD115" s="156" t="s">
        <v>290</v>
      </c>
      <c r="AE115" s="156" t="s">
        <v>290</v>
      </c>
      <c r="AF115" s="157" t="s">
        <v>347</v>
      </c>
      <c r="AG115" s="156" t="s">
        <v>290</v>
      </c>
      <c r="AH115" s="155" t="s">
        <v>297</v>
      </c>
      <c r="AI115" s="155" t="s">
        <v>297</v>
      </c>
      <c r="AJ115" s="156" t="s">
        <v>290</v>
      </c>
      <c r="AK115" s="158" t="s">
        <v>298</v>
      </c>
      <c r="AL115" s="159" t="s">
        <v>299</v>
      </c>
    </row>
    <row r="116" spans="1:38" ht="409.5" x14ac:dyDescent="0.25">
      <c r="A116" s="94" t="str">
        <f t="shared" si="1"/>
        <v>Физические лица за исключением лиц с ОВЗ и инвалидов44.02.06 Профессиональное обучение (по отраслям)Основное общее образованиеОчная</v>
      </c>
      <c r="B116" s="153">
        <v>111</v>
      </c>
      <c r="C116" s="154" t="s">
        <v>281</v>
      </c>
      <c r="D116" s="154" t="s">
        <v>1099</v>
      </c>
      <c r="E116" s="155" t="s">
        <v>282</v>
      </c>
      <c r="F116" s="154" t="s">
        <v>283</v>
      </c>
      <c r="G116" s="154" t="s">
        <v>284</v>
      </c>
      <c r="H116" s="155" t="s">
        <v>459</v>
      </c>
      <c r="I116" s="155"/>
      <c r="J116" s="154" t="s">
        <v>219</v>
      </c>
      <c r="K116" s="156" t="s">
        <v>7</v>
      </c>
      <c r="L116" s="155" t="s">
        <v>288</v>
      </c>
      <c r="M116" s="156" t="s">
        <v>1</v>
      </c>
      <c r="N116" s="156" t="s">
        <v>460</v>
      </c>
      <c r="O116" s="156" t="s">
        <v>8</v>
      </c>
      <c r="P116" s="156" t="s">
        <v>2</v>
      </c>
      <c r="Q116" s="156" t="s">
        <v>290</v>
      </c>
      <c r="R116" s="155" t="s">
        <v>291</v>
      </c>
      <c r="S116" s="156" t="s">
        <v>292</v>
      </c>
      <c r="T116" s="155" t="s">
        <v>192</v>
      </c>
      <c r="U116" s="155" t="s">
        <v>293</v>
      </c>
      <c r="V116" s="156" t="s">
        <v>294</v>
      </c>
      <c r="W116" s="156" t="s">
        <v>290</v>
      </c>
      <c r="X116" s="156" t="s">
        <v>290</v>
      </c>
      <c r="Y116" s="156" t="s">
        <v>487</v>
      </c>
      <c r="Z116" s="156" t="s">
        <v>290</v>
      </c>
      <c r="AA116" s="156" t="s">
        <v>290</v>
      </c>
      <c r="AB116" s="156" t="s">
        <v>1004</v>
      </c>
      <c r="AC116" s="156" t="s">
        <v>290</v>
      </c>
      <c r="AD116" s="156" t="s">
        <v>290</v>
      </c>
      <c r="AE116" s="156" t="s">
        <v>290</v>
      </c>
      <c r="AF116" s="157" t="s">
        <v>347</v>
      </c>
      <c r="AG116" s="156" t="s">
        <v>290</v>
      </c>
      <c r="AH116" s="155" t="s">
        <v>297</v>
      </c>
      <c r="AI116" s="155" t="s">
        <v>297</v>
      </c>
      <c r="AJ116" s="156" t="s">
        <v>290</v>
      </c>
      <c r="AK116" s="158" t="s">
        <v>298</v>
      </c>
      <c r="AL116" s="159" t="s">
        <v>299</v>
      </c>
    </row>
    <row r="117" spans="1:38" ht="409.5" x14ac:dyDescent="0.25">
      <c r="A117" s="94" t="str">
        <f t="shared" si="1"/>
        <v>Физические лица за исключением лиц с ОВЗ и инвалидов44.02.06 Профессиональное обучение (по отраслям)Среднее общее образованиеОчная</v>
      </c>
      <c r="B117" s="153">
        <v>112</v>
      </c>
      <c r="C117" s="154" t="s">
        <v>281</v>
      </c>
      <c r="D117" s="154" t="s">
        <v>1099</v>
      </c>
      <c r="E117" s="155" t="s">
        <v>282</v>
      </c>
      <c r="F117" s="154" t="s">
        <v>283</v>
      </c>
      <c r="G117" s="154" t="s">
        <v>284</v>
      </c>
      <c r="H117" s="155" t="s">
        <v>461</v>
      </c>
      <c r="I117" s="155"/>
      <c r="J117" s="154" t="s">
        <v>219</v>
      </c>
      <c r="K117" s="156" t="s">
        <v>7</v>
      </c>
      <c r="L117" s="155" t="s">
        <v>288</v>
      </c>
      <c r="M117" s="156" t="s">
        <v>1</v>
      </c>
      <c r="N117" s="156" t="s">
        <v>460</v>
      </c>
      <c r="O117" s="156" t="s">
        <v>344</v>
      </c>
      <c r="P117" s="156" t="s">
        <v>2</v>
      </c>
      <c r="Q117" s="156" t="s">
        <v>290</v>
      </c>
      <c r="R117" s="155" t="s">
        <v>291</v>
      </c>
      <c r="S117" s="156" t="s">
        <v>292</v>
      </c>
      <c r="T117" s="155" t="s">
        <v>192</v>
      </c>
      <c r="U117" s="155" t="s">
        <v>293</v>
      </c>
      <c r="V117" s="156" t="s">
        <v>294</v>
      </c>
      <c r="W117" s="156" t="s">
        <v>290</v>
      </c>
      <c r="X117" s="156" t="s">
        <v>290</v>
      </c>
      <c r="Y117" s="156" t="s">
        <v>487</v>
      </c>
      <c r="Z117" s="156" t="s">
        <v>290</v>
      </c>
      <c r="AA117" s="156" t="s">
        <v>290</v>
      </c>
      <c r="AB117" s="156" t="s">
        <v>1004</v>
      </c>
      <c r="AC117" s="156" t="s">
        <v>290</v>
      </c>
      <c r="AD117" s="156" t="s">
        <v>290</v>
      </c>
      <c r="AE117" s="156" t="s">
        <v>290</v>
      </c>
      <c r="AF117" s="157" t="s">
        <v>347</v>
      </c>
      <c r="AG117" s="156" t="s">
        <v>290</v>
      </c>
      <c r="AH117" s="155" t="s">
        <v>297</v>
      </c>
      <c r="AI117" s="155" t="s">
        <v>297</v>
      </c>
      <c r="AJ117" s="156" t="s">
        <v>290</v>
      </c>
      <c r="AK117" s="158" t="s">
        <v>298</v>
      </c>
      <c r="AL117" s="159" t="s">
        <v>299</v>
      </c>
    </row>
    <row r="118" spans="1:38" ht="409.5" x14ac:dyDescent="0.25">
      <c r="A118" s="94" t="str">
        <f t="shared" si="1"/>
        <v>Физические лица за исключением лиц с ОВЗ и инвалидов44.02.06 Профессиональное обучение (по отраслям)Среднее общее образованиеЗаочная</v>
      </c>
      <c r="B118" s="153">
        <v>113</v>
      </c>
      <c r="C118" s="154" t="s">
        <v>281</v>
      </c>
      <c r="D118" s="154" t="s">
        <v>1099</v>
      </c>
      <c r="E118" s="155" t="s">
        <v>282</v>
      </c>
      <c r="F118" s="154" t="s">
        <v>283</v>
      </c>
      <c r="G118" s="154" t="s">
        <v>284</v>
      </c>
      <c r="H118" s="155" t="s">
        <v>462</v>
      </c>
      <c r="I118" s="155"/>
      <c r="J118" s="154" t="s">
        <v>219</v>
      </c>
      <c r="K118" s="156" t="s">
        <v>7</v>
      </c>
      <c r="L118" s="155" t="s">
        <v>288</v>
      </c>
      <c r="M118" s="156" t="s">
        <v>1</v>
      </c>
      <c r="N118" s="156" t="s">
        <v>460</v>
      </c>
      <c r="O118" s="156" t="s">
        <v>344</v>
      </c>
      <c r="P118" s="156" t="s">
        <v>36</v>
      </c>
      <c r="Q118" s="156" t="s">
        <v>290</v>
      </c>
      <c r="R118" s="155" t="s">
        <v>291</v>
      </c>
      <c r="S118" s="156" t="s">
        <v>292</v>
      </c>
      <c r="T118" s="155" t="s">
        <v>192</v>
      </c>
      <c r="U118" s="155" t="s">
        <v>293</v>
      </c>
      <c r="V118" s="156" t="s">
        <v>294</v>
      </c>
      <c r="W118" s="156" t="s">
        <v>290</v>
      </c>
      <c r="X118" s="156" t="s">
        <v>290</v>
      </c>
      <c r="Y118" s="156" t="s">
        <v>487</v>
      </c>
      <c r="Z118" s="156" t="s">
        <v>290</v>
      </c>
      <c r="AA118" s="156" t="s">
        <v>290</v>
      </c>
      <c r="AB118" s="156" t="s">
        <v>1004</v>
      </c>
      <c r="AC118" s="156" t="s">
        <v>290</v>
      </c>
      <c r="AD118" s="156" t="s">
        <v>290</v>
      </c>
      <c r="AE118" s="156" t="s">
        <v>290</v>
      </c>
      <c r="AF118" s="157" t="s">
        <v>347</v>
      </c>
      <c r="AG118" s="156" t="s">
        <v>290</v>
      </c>
      <c r="AH118" s="155" t="s">
        <v>297</v>
      </c>
      <c r="AI118" s="155" t="s">
        <v>297</v>
      </c>
      <c r="AJ118" s="156" t="s">
        <v>290</v>
      </c>
      <c r="AK118" s="158" t="s">
        <v>298</v>
      </c>
      <c r="AL118" s="159" t="s">
        <v>299</v>
      </c>
    </row>
    <row r="119" spans="1:38" ht="409.5" x14ac:dyDescent="0.25">
      <c r="A119" s="94" t="str">
        <f t="shared" si="1"/>
        <v>Физические лица за исключением лиц с ОВЗ и инвалидов46.02.01 Документационное обеспечение управления и архивоведениеОсновное общее образованиеОчная</v>
      </c>
      <c r="B119" s="153">
        <v>114</v>
      </c>
      <c r="C119" s="154" t="s">
        <v>281</v>
      </c>
      <c r="D119" s="154" t="s">
        <v>1099</v>
      </c>
      <c r="E119" s="155" t="s">
        <v>282</v>
      </c>
      <c r="F119" s="154" t="s">
        <v>283</v>
      </c>
      <c r="G119" s="154" t="s">
        <v>284</v>
      </c>
      <c r="H119" s="155" t="s">
        <v>159</v>
      </c>
      <c r="I119" s="155"/>
      <c r="J119" s="154" t="s">
        <v>219</v>
      </c>
      <c r="K119" s="156" t="s">
        <v>7</v>
      </c>
      <c r="L119" s="155" t="s">
        <v>288</v>
      </c>
      <c r="M119" s="156" t="s">
        <v>1</v>
      </c>
      <c r="N119" s="156" t="s">
        <v>41</v>
      </c>
      <c r="O119" s="156" t="s">
        <v>8</v>
      </c>
      <c r="P119" s="156" t="s">
        <v>2</v>
      </c>
      <c r="Q119" s="156" t="s">
        <v>290</v>
      </c>
      <c r="R119" s="155" t="s">
        <v>291</v>
      </c>
      <c r="S119" s="156" t="s">
        <v>292</v>
      </c>
      <c r="T119" s="155" t="s">
        <v>192</v>
      </c>
      <c r="U119" s="155" t="s">
        <v>293</v>
      </c>
      <c r="V119" s="156" t="s">
        <v>294</v>
      </c>
      <c r="W119" s="156" t="s">
        <v>290</v>
      </c>
      <c r="X119" s="156" t="s">
        <v>290</v>
      </c>
      <c r="Y119" s="156" t="s">
        <v>487</v>
      </c>
      <c r="Z119" s="156" t="s">
        <v>290</v>
      </c>
      <c r="AA119" s="156" t="s">
        <v>290</v>
      </c>
      <c r="AB119" s="156" t="s">
        <v>1004</v>
      </c>
      <c r="AC119" s="156" t="s">
        <v>290</v>
      </c>
      <c r="AD119" s="156" t="s">
        <v>290</v>
      </c>
      <c r="AE119" s="156" t="s">
        <v>290</v>
      </c>
      <c r="AF119" s="157" t="s">
        <v>1218</v>
      </c>
      <c r="AG119" s="156" t="s">
        <v>290</v>
      </c>
      <c r="AH119" s="155" t="s">
        <v>297</v>
      </c>
      <c r="AI119" s="155" t="s">
        <v>297</v>
      </c>
      <c r="AJ119" s="156" t="s">
        <v>290</v>
      </c>
      <c r="AK119" s="158" t="s">
        <v>1097</v>
      </c>
      <c r="AL119" s="159" t="s">
        <v>299</v>
      </c>
    </row>
    <row r="120" spans="1:38" ht="409.5" x14ac:dyDescent="0.25">
      <c r="A120" s="94" t="str">
        <f t="shared" si="1"/>
        <v>Физические лица с ОВЗ и инвалиды46.02.01 Документационное обеспечение управления и архивоведениеОсновное общее образованиеОчная</v>
      </c>
      <c r="B120" s="153">
        <v>115</v>
      </c>
      <c r="C120" s="154" t="s">
        <v>281</v>
      </c>
      <c r="D120" s="154" t="s">
        <v>1099</v>
      </c>
      <c r="E120" s="155" t="s">
        <v>282</v>
      </c>
      <c r="F120" s="154" t="s">
        <v>283</v>
      </c>
      <c r="G120" s="154" t="s">
        <v>284</v>
      </c>
      <c r="H120" s="155" t="s">
        <v>170</v>
      </c>
      <c r="I120" s="155"/>
      <c r="J120" s="154" t="s">
        <v>219</v>
      </c>
      <c r="K120" s="156" t="s">
        <v>7</v>
      </c>
      <c r="L120" s="155" t="s">
        <v>288</v>
      </c>
      <c r="M120" s="156" t="s">
        <v>9</v>
      </c>
      <c r="N120" s="156" t="s">
        <v>41</v>
      </c>
      <c r="O120" s="156" t="s">
        <v>8</v>
      </c>
      <c r="P120" s="156" t="s">
        <v>2</v>
      </c>
      <c r="Q120" s="156" t="s">
        <v>290</v>
      </c>
      <c r="R120" s="155" t="s">
        <v>291</v>
      </c>
      <c r="S120" s="156" t="s">
        <v>292</v>
      </c>
      <c r="T120" s="155" t="s">
        <v>192</v>
      </c>
      <c r="U120" s="155" t="s">
        <v>293</v>
      </c>
      <c r="V120" s="156" t="s">
        <v>294</v>
      </c>
      <c r="W120" s="156" t="s">
        <v>290</v>
      </c>
      <c r="X120" s="156" t="s">
        <v>290</v>
      </c>
      <c r="Y120" s="156" t="s">
        <v>295</v>
      </c>
      <c r="Z120" s="156" t="s">
        <v>290</v>
      </c>
      <c r="AA120" s="156" t="s">
        <v>290</v>
      </c>
      <c r="AB120" s="156" t="s">
        <v>296</v>
      </c>
      <c r="AC120" s="156" t="s">
        <v>290</v>
      </c>
      <c r="AD120" s="156" t="s">
        <v>290</v>
      </c>
      <c r="AE120" s="156" t="s">
        <v>290</v>
      </c>
      <c r="AF120" s="157" t="s">
        <v>1223</v>
      </c>
      <c r="AG120" s="156" t="s">
        <v>290</v>
      </c>
      <c r="AH120" s="155" t="s">
        <v>297</v>
      </c>
      <c r="AI120" s="155" t="s">
        <v>297</v>
      </c>
      <c r="AJ120" s="156" t="s">
        <v>290</v>
      </c>
      <c r="AK120" s="158" t="s">
        <v>1097</v>
      </c>
      <c r="AL120" s="159" t="s">
        <v>299</v>
      </c>
    </row>
    <row r="121" spans="1:38" ht="409.5" x14ac:dyDescent="0.25">
      <c r="A121" s="94" t="str">
        <f t="shared" si="1"/>
        <v>Физические лица за исключением лиц с ОВЗ и инвалидов49.02.01 Физическая культураОсновное общее образованиеОчная</v>
      </c>
      <c r="B121" s="153">
        <v>116</v>
      </c>
      <c r="C121" s="154" t="s">
        <v>281</v>
      </c>
      <c r="D121" s="154" t="s">
        <v>1099</v>
      </c>
      <c r="E121" s="155" t="s">
        <v>282</v>
      </c>
      <c r="F121" s="154" t="s">
        <v>283</v>
      </c>
      <c r="G121" s="154" t="s">
        <v>284</v>
      </c>
      <c r="H121" s="155" t="s">
        <v>165</v>
      </c>
      <c r="I121" s="155"/>
      <c r="J121" s="154" t="s">
        <v>219</v>
      </c>
      <c r="K121" s="156" t="s">
        <v>7</v>
      </c>
      <c r="L121" s="155" t="s">
        <v>288</v>
      </c>
      <c r="M121" s="156" t="s">
        <v>1</v>
      </c>
      <c r="N121" s="156" t="s">
        <v>44</v>
      </c>
      <c r="O121" s="156" t="s">
        <v>8</v>
      </c>
      <c r="P121" s="156" t="s">
        <v>2</v>
      </c>
      <c r="Q121" s="156" t="s">
        <v>290</v>
      </c>
      <c r="R121" s="155" t="s">
        <v>291</v>
      </c>
      <c r="S121" s="156" t="s">
        <v>292</v>
      </c>
      <c r="T121" s="155" t="s">
        <v>192</v>
      </c>
      <c r="U121" s="155" t="s">
        <v>293</v>
      </c>
      <c r="V121" s="156" t="s">
        <v>294</v>
      </c>
      <c r="W121" s="156" t="s">
        <v>290</v>
      </c>
      <c r="X121" s="156" t="s">
        <v>290</v>
      </c>
      <c r="Y121" s="156" t="s">
        <v>487</v>
      </c>
      <c r="Z121" s="156" t="s">
        <v>290</v>
      </c>
      <c r="AA121" s="156" t="s">
        <v>290</v>
      </c>
      <c r="AB121" s="156" t="s">
        <v>1004</v>
      </c>
      <c r="AC121" s="156" t="s">
        <v>290</v>
      </c>
      <c r="AD121" s="156" t="s">
        <v>290</v>
      </c>
      <c r="AE121" s="156" t="s">
        <v>290</v>
      </c>
      <c r="AF121" s="157" t="s">
        <v>1108</v>
      </c>
      <c r="AG121" s="156" t="s">
        <v>290</v>
      </c>
      <c r="AH121" s="155" t="s">
        <v>297</v>
      </c>
      <c r="AI121" s="155" t="s">
        <v>297</v>
      </c>
      <c r="AJ121" s="156" t="s">
        <v>290</v>
      </c>
      <c r="AK121" s="158" t="s">
        <v>298</v>
      </c>
      <c r="AL121" s="159" t="s">
        <v>299</v>
      </c>
    </row>
    <row r="122" spans="1:38" ht="409.5" x14ac:dyDescent="0.25">
      <c r="A122" s="94" t="str">
        <f t="shared" si="1"/>
        <v>Физические лица за исключением лиц с ОВЗ и инвалидов49.02.01 Физическая культураСреднее общее образованиеОчная</v>
      </c>
      <c r="B122" s="153">
        <v>117</v>
      </c>
      <c r="C122" s="154" t="s">
        <v>281</v>
      </c>
      <c r="D122" s="154" t="s">
        <v>1099</v>
      </c>
      <c r="E122" s="155" t="s">
        <v>282</v>
      </c>
      <c r="F122" s="154" t="s">
        <v>283</v>
      </c>
      <c r="G122" s="154" t="s">
        <v>284</v>
      </c>
      <c r="H122" s="155" t="s">
        <v>967</v>
      </c>
      <c r="I122" s="155"/>
      <c r="J122" s="154" t="s">
        <v>219</v>
      </c>
      <c r="K122" s="156" t="s">
        <v>7</v>
      </c>
      <c r="L122" s="155" t="s">
        <v>288</v>
      </c>
      <c r="M122" s="156" t="s">
        <v>1</v>
      </c>
      <c r="N122" s="156" t="s">
        <v>44</v>
      </c>
      <c r="O122" s="156" t="s">
        <v>344</v>
      </c>
      <c r="P122" s="156" t="s">
        <v>2</v>
      </c>
      <c r="Q122" s="156" t="s">
        <v>290</v>
      </c>
      <c r="R122" s="155" t="s">
        <v>291</v>
      </c>
      <c r="S122" s="156" t="s">
        <v>292</v>
      </c>
      <c r="T122" s="155" t="s">
        <v>192</v>
      </c>
      <c r="U122" s="155" t="s">
        <v>293</v>
      </c>
      <c r="V122" s="156" t="s">
        <v>294</v>
      </c>
      <c r="W122" s="156" t="s">
        <v>290</v>
      </c>
      <c r="X122" s="156" t="s">
        <v>290</v>
      </c>
      <c r="Y122" s="156" t="s">
        <v>487</v>
      </c>
      <c r="Z122" s="156" t="s">
        <v>290</v>
      </c>
      <c r="AA122" s="156" t="s">
        <v>290</v>
      </c>
      <c r="AB122" s="156" t="s">
        <v>1004</v>
      </c>
      <c r="AC122" s="156" t="s">
        <v>290</v>
      </c>
      <c r="AD122" s="156" t="s">
        <v>290</v>
      </c>
      <c r="AE122" s="156" t="s">
        <v>290</v>
      </c>
      <c r="AF122" s="157" t="s">
        <v>347</v>
      </c>
      <c r="AG122" s="156" t="s">
        <v>290</v>
      </c>
      <c r="AH122" s="155" t="s">
        <v>297</v>
      </c>
      <c r="AI122" s="155" t="s">
        <v>297</v>
      </c>
      <c r="AJ122" s="156" t="s">
        <v>290</v>
      </c>
      <c r="AK122" s="158" t="s">
        <v>298</v>
      </c>
      <c r="AL122" s="159" t="s">
        <v>299</v>
      </c>
    </row>
    <row r="123" spans="1:38" ht="409.5" x14ac:dyDescent="0.25">
      <c r="A123" s="94" t="str">
        <f t="shared" si="1"/>
        <v>Физические лица с ОВЗ и инвалиды49.02.01 Физическая культураОсновное общее образованиеОчная</v>
      </c>
      <c r="B123" s="153">
        <v>118</v>
      </c>
      <c r="C123" s="154" t="s">
        <v>281</v>
      </c>
      <c r="D123" s="154" t="s">
        <v>1099</v>
      </c>
      <c r="E123" s="155" t="s">
        <v>282</v>
      </c>
      <c r="F123" s="154" t="s">
        <v>283</v>
      </c>
      <c r="G123" s="154" t="s">
        <v>284</v>
      </c>
      <c r="H123" s="155" t="s">
        <v>173</v>
      </c>
      <c r="I123" s="155"/>
      <c r="J123" s="154" t="s">
        <v>219</v>
      </c>
      <c r="K123" s="156" t="s">
        <v>7</v>
      </c>
      <c r="L123" s="155" t="s">
        <v>288</v>
      </c>
      <c r="M123" s="156" t="s">
        <v>9</v>
      </c>
      <c r="N123" s="156" t="s">
        <v>44</v>
      </c>
      <c r="O123" s="156" t="s">
        <v>8</v>
      </c>
      <c r="P123" s="156" t="s">
        <v>2</v>
      </c>
      <c r="Q123" s="156" t="s">
        <v>290</v>
      </c>
      <c r="R123" s="155" t="s">
        <v>291</v>
      </c>
      <c r="S123" s="156" t="s">
        <v>292</v>
      </c>
      <c r="T123" s="155" t="s">
        <v>192</v>
      </c>
      <c r="U123" s="155" t="s">
        <v>293</v>
      </c>
      <c r="V123" s="156" t="s">
        <v>294</v>
      </c>
      <c r="W123" s="156" t="s">
        <v>290</v>
      </c>
      <c r="X123" s="156" t="s">
        <v>290</v>
      </c>
      <c r="Y123" s="156" t="s">
        <v>487</v>
      </c>
      <c r="Z123" s="156" t="s">
        <v>290</v>
      </c>
      <c r="AA123" s="156" t="s">
        <v>290</v>
      </c>
      <c r="AB123" s="156" t="s">
        <v>1004</v>
      </c>
      <c r="AC123" s="156" t="s">
        <v>290</v>
      </c>
      <c r="AD123" s="156" t="s">
        <v>290</v>
      </c>
      <c r="AE123" s="156" t="s">
        <v>290</v>
      </c>
      <c r="AF123" s="157" t="s">
        <v>313</v>
      </c>
      <c r="AG123" s="156" t="s">
        <v>290</v>
      </c>
      <c r="AH123" s="155" t="s">
        <v>297</v>
      </c>
      <c r="AI123" s="155" t="s">
        <v>297</v>
      </c>
      <c r="AJ123" s="156" t="s">
        <v>290</v>
      </c>
      <c r="AK123" s="158" t="s">
        <v>298</v>
      </c>
      <c r="AL123" s="159" t="s">
        <v>299</v>
      </c>
    </row>
    <row r="124" spans="1:38" ht="409.5" x14ac:dyDescent="0.25">
      <c r="A124" s="94" t="str">
        <f t="shared" si="1"/>
        <v>Физические лица за исключением лиц с ОВЗ и инвалидов51.02.02 Социально-культурная деятельность (по видам)Основное общее образованиеОчная</v>
      </c>
      <c r="B124" s="153">
        <v>119</v>
      </c>
      <c r="C124" s="154" t="s">
        <v>281</v>
      </c>
      <c r="D124" s="154" t="s">
        <v>1099</v>
      </c>
      <c r="E124" s="155" t="s">
        <v>282</v>
      </c>
      <c r="F124" s="154" t="s">
        <v>283</v>
      </c>
      <c r="G124" s="154" t="s">
        <v>284</v>
      </c>
      <c r="H124" s="155" t="s">
        <v>431</v>
      </c>
      <c r="I124" s="155"/>
      <c r="J124" s="154" t="s">
        <v>219</v>
      </c>
      <c r="K124" s="156" t="s">
        <v>7</v>
      </c>
      <c r="L124" s="155" t="s">
        <v>288</v>
      </c>
      <c r="M124" s="156" t="s">
        <v>1</v>
      </c>
      <c r="N124" s="156" t="s">
        <v>432</v>
      </c>
      <c r="O124" s="156" t="s">
        <v>8</v>
      </c>
      <c r="P124" s="156" t="s">
        <v>2</v>
      </c>
      <c r="Q124" s="156" t="s">
        <v>290</v>
      </c>
      <c r="R124" s="155" t="s">
        <v>291</v>
      </c>
      <c r="S124" s="156" t="s">
        <v>292</v>
      </c>
      <c r="T124" s="155" t="s">
        <v>192</v>
      </c>
      <c r="U124" s="155" t="s">
        <v>293</v>
      </c>
      <c r="V124" s="156" t="s">
        <v>294</v>
      </c>
      <c r="W124" s="156" t="s">
        <v>290</v>
      </c>
      <c r="X124" s="156" t="s">
        <v>290</v>
      </c>
      <c r="Y124" s="156" t="s">
        <v>487</v>
      </c>
      <c r="Z124" s="156" t="s">
        <v>290</v>
      </c>
      <c r="AA124" s="156" t="s">
        <v>290</v>
      </c>
      <c r="AB124" s="156" t="s">
        <v>1004</v>
      </c>
      <c r="AC124" s="156" t="s">
        <v>290</v>
      </c>
      <c r="AD124" s="156" t="s">
        <v>290</v>
      </c>
      <c r="AE124" s="156" t="s">
        <v>290</v>
      </c>
      <c r="AF124" s="157" t="s">
        <v>347</v>
      </c>
      <c r="AG124" s="156" t="s">
        <v>290</v>
      </c>
      <c r="AH124" s="155" t="s">
        <v>297</v>
      </c>
      <c r="AI124" s="155" t="s">
        <v>297</v>
      </c>
      <c r="AJ124" s="156" t="s">
        <v>290</v>
      </c>
      <c r="AK124" s="158" t="s">
        <v>298</v>
      </c>
      <c r="AL124" s="159" t="s">
        <v>299</v>
      </c>
    </row>
    <row r="125" spans="1:38" ht="409.5" x14ac:dyDescent="0.25">
      <c r="A125" s="94" t="str">
        <f t="shared" si="1"/>
        <v>Физические лица за исключением лиц с ОВЗ и инвалидов53.02.01 Музыкальное образованиеОсновное общее образованиеОчная</v>
      </c>
      <c r="B125" s="153">
        <v>120</v>
      </c>
      <c r="C125" s="154" t="s">
        <v>281</v>
      </c>
      <c r="D125" s="154" t="s">
        <v>1099</v>
      </c>
      <c r="E125" s="155" t="s">
        <v>282</v>
      </c>
      <c r="F125" s="154" t="s">
        <v>283</v>
      </c>
      <c r="G125" s="154" t="s">
        <v>284</v>
      </c>
      <c r="H125" s="155" t="s">
        <v>166</v>
      </c>
      <c r="I125" s="155"/>
      <c r="J125" s="154" t="s">
        <v>219</v>
      </c>
      <c r="K125" s="156" t="s">
        <v>7</v>
      </c>
      <c r="L125" s="155" t="s">
        <v>288</v>
      </c>
      <c r="M125" s="156" t="s">
        <v>1</v>
      </c>
      <c r="N125" s="156" t="s">
        <v>43</v>
      </c>
      <c r="O125" s="156" t="s">
        <v>8</v>
      </c>
      <c r="P125" s="156" t="s">
        <v>2</v>
      </c>
      <c r="Q125" s="156" t="s">
        <v>290</v>
      </c>
      <c r="R125" s="155" t="s">
        <v>291</v>
      </c>
      <c r="S125" s="156" t="s">
        <v>292</v>
      </c>
      <c r="T125" s="155" t="s">
        <v>192</v>
      </c>
      <c r="U125" s="155" t="s">
        <v>293</v>
      </c>
      <c r="V125" s="156" t="s">
        <v>294</v>
      </c>
      <c r="W125" s="156" t="s">
        <v>290</v>
      </c>
      <c r="X125" s="156" t="s">
        <v>290</v>
      </c>
      <c r="Y125" s="156" t="s">
        <v>487</v>
      </c>
      <c r="Z125" s="156" t="s">
        <v>290</v>
      </c>
      <c r="AA125" s="156" t="s">
        <v>290</v>
      </c>
      <c r="AB125" s="156" t="s">
        <v>1004</v>
      </c>
      <c r="AC125" s="156" t="s">
        <v>290</v>
      </c>
      <c r="AD125" s="156" t="s">
        <v>290</v>
      </c>
      <c r="AE125" s="156" t="s">
        <v>290</v>
      </c>
      <c r="AF125" s="157" t="s">
        <v>1108</v>
      </c>
      <c r="AG125" s="156" t="s">
        <v>290</v>
      </c>
      <c r="AH125" s="155" t="s">
        <v>297</v>
      </c>
      <c r="AI125" s="155" t="s">
        <v>297</v>
      </c>
      <c r="AJ125" s="156" t="s">
        <v>290</v>
      </c>
      <c r="AK125" s="158" t="s">
        <v>298</v>
      </c>
      <c r="AL125" s="159" t="s">
        <v>299</v>
      </c>
    </row>
    <row r="126" spans="1:38" ht="409.5" x14ac:dyDescent="0.25">
      <c r="A126" s="94" t="str">
        <f t="shared" si="1"/>
        <v>Физические лица с ОВЗ и инвалиды53.02.01 Музыкальное образованиеОсновное общее образованиеОчная</v>
      </c>
      <c r="B126" s="153">
        <v>121</v>
      </c>
      <c r="C126" s="154" t="s">
        <v>281</v>
      </c>
      <c r="D126" s="154" t="s">
        <v>1099</v>
      </c>
      <c r="E126" s="155" t="s">
        <v>282</v>
      </c>
      <c r="F126" s="154" t="s">
        <v>283</v>
      </c>
      <c r="G126" s="154" t="s">
        <v>284</v>
      </c>
      <c r="H126" s="155" t="s">
        <v>174</v>
      </c>
      <c r="I126" s="155"/>
      <c r="J126" s="154" t="s">
        <v>219</v>
      </c>
      <c r="K126" s="156" t="s">
        <v>7</v>
      </c>
      <c r="L126" s="155" t="s">
        <v>288</v>
      </c>
      <c r="M126" s="156" t="s">
        <v>9</v>
      </c>
      <c r="N126" s="156" t="s">
        <v>43</v>
      </c>
      <c r="O126" s="156" t="s">
        <v>8</v>
      </c>
      <c r="P126" s="156" t="s">
        <v>2</v>
      </c>
      <c r="Q126" s="156" t="s">
        <v>290</v>
      </c>
      <c r="R126" s="155" t="s">
        <v>291</v>
      </c>
      <c r="S126" s="156" t="s">
        <v>292</v>
      </c>
      <c r="T126" s="155" t="s">
        <v>192</v>
      </c>
      <c r="U126" s="155" t="s">
        <v>293</v>
      </c>
      <c r="V126" s="156" t="s">
        <v>294</v>
      </c>
      <c r="W126" s="156" t="s">
        <v>290</v>
      </c>
      <c r="X126" s="156" t="s">
        <v>290</v>
      </c>
      <c r="Y126" s="156" t="s">
        <v>487</v>
      </c>
      <c r="Z126" s="156" t="s">
        <v>290</v>
      </c>
      <c r="AA126" s="156" t="s">
        <v>290</v>
      </c>
      <c r="AB126" s="156" t="s">
        <v>1004</v>
      </c>
      <c r="AC126" s="156" t="s">
        <v>290</v>
      </c>
      <c r="AD126" s="156" t="s">
        <v>290</v>
      </c>
      <c r="AE126" s="156" t="s">
        <v>290</v>
      </c>
      <c r="AF126" s="157" t="s">
        <v>313</v>
      </c>
      <c r="AG126" s="156" t="s">
        <v>290</v>
      </c>
      <c r="AH126" s="155" t="s">
        <v>297</v>
      </c>
      <c r="AI126" s="155" t="s">
        <v>297</v>
      </c>
      <c r="AJ126" s="156" t="s">
        <v>290</v>
      </c>
      <c r="AK126" s="158" t="s">
        <v>298</v>
      </c>
      <c r="AL126" s="159" t="s">
        <v>299</v>
      </c>
    </row>
    <row r="127" spans="1:38" ht="409.5" x14ac:dyDescent="0.25">
      <c r="A127" s="94" t="str">
        <f t="shared" si="1"/>
        <v>Физические лица за исключением лиц с ОВЗ и инвалидов54.02.01 Дизайн (по отраслям)Основное общее образованиеОчная</v>
      </c>
      <c r="B127" s="153">
        <v>122</v>
      </c>
      <c r="C127" s="154" t="s">
        <v>281</v>
      </c>
      <c r="D127" s="154" t="s">
        <v>1099</v>
      </c>
      <c r="E127" s="155" t="s">
        <v>282</v>
      </c>
      <c r="F127" s="154" t="s">
        <v>283</v>
      </c>
      <c r="G127" s="154" t="s">
        <v>284</v>
      </c>
      <c r="H127" s="155" t="s">
        <v>428</v>
      </c>
      <c r="I127" s="155"/>
      <c r="J127" s="154" t="s">
        <v>219</v>
      </c>
      <c r="K127" s="156" t="s">
        <v>7</v>
      </c>
      <c r="L127" s="155" t="s">
        <v>288</v>
      </c>
      <c r="M127" s="156" t="s">
        <v>1</v>
      </c>
      <c r="N127" s="156" t="s">
        <v>429</v>
      </c>
      <c r="O127" s="156" t="s">
        <v>8</v>
      </c>
      <c r="P127" s="156" t="s">
        <v>2</v>
      </c>
      <c r="Q127" s="156" t="s">
        <v>290</v>
      </c>
      <c r="R127" s="155" t="s">
        <v>291</v>
      </c>
      <c r="S127" s="156" t="s">
        <v>292</v>
      </c>
      <c r="T127" s="155" t="s">
        <v>192</v>
      </c>
      <c r="U127" s="155" t="s">
        <v>293</v>
      </c>
      <c r="V127" s="156" t="s">
        <v>294</v>
      </c>
      <c r="W127" s="156" t="s">
        <v>290</v>
      </c>
      <c r="X127" s="156" t="s">
        <v>290</v>
      </c>
      <c r="Y127" s="156" t="s">
        <v>487</v>
      </c>
      <c r="Z127" s="156" t="s">
        <v>290</v>
      </c>
      <c r="AA127" s="156" t="s">
        <v>290</v>
      </c>
      <c r="AB127" s="156" t="s">
        <v>1004</v>
      </c>
      <c r="AC127" s="156" t="s">
        <v>290</v>
      </c>
      <c r="AD127" s="156" t="s">
        <v>290</v>
      </c>
      <c r="AE127" s="156" t="s">
        <v>290</v>
      </c>
      <c r="AF127" s="157" t="s">
        <v>320</v>
      </c>
      <c r="AG127" s="156" t="s">
        <v>290</v>
      </c>
      <c r="AH127" s="155" t="s">
        <v>297</v>
      </c>
      <c r="AI127" s="155" t="s">
        <v>297</v>
      </c>
      <c r="AJ127" s="156" t="s">
        <v>290</v>
      </c>
      <c r="AK127" s="158" t="s">
        <v>298</v>
      </c>
      <c r="AL127" s="159" t="s">
        <v>299</v>
      </c>
    </row>
    <row r="128" spans="1:38" ht="409.5" x14ac:dyDescent="0.25">
      <c r="A128" s="94" t="str">
        <f t="shared" si="1"/>
        <v>Физические лица с ОВЗ и инвалиды54.02.01 Дизайн (по отраслям)Основное общее образованиеОчная</v>
      </c>
      <c r="B128" s="153">
        <v>123</v>
      </c>
      <c r="C128" s="154" t="s">
        <v>281</v>
      </c>
      <c r="D128" s="154" t="s">
        <v>1099</v>
      </c>
      <c r="E128" s="155" t="s">
        <v>282</v>
      </c>
      <c r="F128" s="154" t="s">
        <v>283</v>
      </c>
      <c r="G128" s="154" t="s">
        <v>284</v>
      </c>
      <c r="H128" s="155" t="s">
        <v>430</v>
      </c>
      <c r="I128" s="155"/>
      <c r="J128" s="154" t="s">
        <v>219</v>
      </c>
      <c r="K128" s="156" t="s">
        <v>7</v>
      </c>
      <c r="L128" s="155" t="s">
        <v>288</v>
      </c>
      <c r="M128" s="156" t="s">
        <v>9</v>
      </c>
      <c r="N128" s="156" t="s">
        <v>429</v>
      </c>
      <c r="O128" s="156" t="s">
        <v>8</v>
      </c>
      <c r="P128" s="156" t="s">
        <v>2</v>
      </c>
      <c r="Q128" s="156" t="s">
        <v>290</v>
      </c>
      <c r="R128" s="155" t="s">
        <v>291</v>
      </c>
      <c r="S128" s="156" t="s">
        <v>292</v>
      </c>
      <c r="T128" s="155" t="s">
        <v>192</v>
      </c>
      <c r="U128" s="155" t="s">
        <v>293</v>
      </c>
      <c r="V128" s="156" t="s">
        <v>294</v>
      </c>
      <c r="W128" s="156" t="s">
        <v>290</v>
      </c>
      <c r="X128" s="156" t="s">
        <v>290</v>
      </c>
      <c r="Y128" s="156" t="s">
        <v>487</v>
      </c>
      <c r="Z128" s="156" t="s">
        <v>290</v>
      </c>
      <c r="AA128" s="156" t="s">
        <v>290</v>
      </c>
      <c r="AB128" s="156" t="s">
        <v>1004</v>
      </c>
      <c r="AC128" s="156" t="s">
        <v>290</v>
      </c>
      <c r="AD128" s="156" t="s">
        <v>290</v>
      </c>
      <c r="AE128" s="156" t="s">
        <v>290</v>
      </c>
      <c r="AF128" s="157" t="s">
        <v>320</v>
      </c>
      <c r="AG128" s="156" t="s">
        <v>290</v>
      </c>
      <c r="AH128" s="155" t="s">
        <v>297</v>
      </c>
      <c r="AI128" s="155" t="s">
        <v>297</v>
      </c>
      <c r="AJ128" s="156" t="s">
        <v>290</v>
      </c>
      <c r="AK128" s="158" t="s">
        <v>298</v>
      </c>
      <c r="AL128" s="159" t="s">
        <v>299</v>
      </c>
    </row>
    <row r="129" spans="1:38" ht="409.5" x14ac:dyDescent="0.25">
      <c r="A129" s="94" t="str">
        <f t="shared" si="1"/>
        <v>Физические лица за исключением лиц с ОВЗ и инвалидов09.02.06 Сетевое и системное администрированиеОсновное общее образованиеОчная</v>
      </c>
      <c r="B129" s="153">
        <v>124</v>
      </c>
      <c r="C129" s="154" t="s">
        <v>281</v>
      </c>
      <c r="D129" s="154" t="s">
        <v>1099</v>
      </c>
      <c r="E129" s="155" t="s">
        <v>282</v>
      </c>
      <c r="F129" s="154" t="s">
        <v>283</v>
      </c>
      <c r="G129" s="154" t="s">
        <v>284</v>
      </c>
      <c r="H129" s="155" t="s">
        <v>160</v>
      </c>
      <c r="I129" s="155"/>
      <c r="J129" s="154" t="s">
        <v>219</v>
      </c>
      <c r="K129" s="156" t="s">
        <v>7</v>
      </c>
      <c r="L129" s="155" t="s">
        <v>288</v>
      </c>
      <c r="M129" s="156" t="s">
        <v>1</v>
      </c>
      <c r="N129" s="156" t="s">
        <v>156</v>
      </c>
      <c r="O129" s="156" t="s">
        <v>8</v>
      </c>
      <c r="P129" s="156" t="s">
        <v>2</v>
      </c>
      <c r="Q129" s="156" t="s">
        <v>290</v>
      </c>
      <c r="R129" s="155" t="s">
        <v>291</v>
      </c>
      <c r="S129" s="156" t="s">
        <v>292</v>
      </c>
      <c r="T129" s="155" t="s">
        <v>192</v>
      </c>
      <c r="U129" s="155" t="s">
        <v>293</v>
      </c>
      <c r="V129" s="156" t="s">
        <v>294</v>
      </c>
      <c r="W129" s="156" t="s">
        <v>290</v>
      </c>
      <c r="X129" s="156" t="s">
        <v>290</v>
      </c>
      <c r="Y129" s="156" t="s">
        <v>487</v>
      </c>
      <c r="Z129" s="156" t="s">
        <v>290</v>
      </c>
      <c r="AA129" s="156" t="s">
        <v>290</v>
      </c>
      <c r="AB129" s="156" t="s">
        <v>1026</v>
      </c>
      <c r="AC129" s="156" t="s">
        <v>290</v>
      </c>
      <c r="AD129" s="156" t="s">
        <v>290</v>
      </c>
      <c r="AE129" s="156" t="s">
        <v>290</v>
      </c>
      <c r="AF129" s="157" t="s">
        <v>1213</v>
      </c>
      <c r="AG129" s="156" t="s">
        <v>290</v>
      </c>
      <c r="AH129" s="155" t="s">
        <v>297</v>
      </c>
      <c r="AI129" s="155" t="s">
        <v>297</v>
      </c>
      <c r="AJ129" s="156" t="s">
        <v>290</v>
      </c>
      <c r="AK129" s="158" t="s">
        <v>1097</v>
      </c>
      <c r="AL129" s="159" t="s">
        <v>299</v>
      </c>
    </row>
    <row r="130" spans="1:38" ht="409.5" x14ac:dyDescent="0.25">
      <c r="A130" s="94" t="str">
        <f t="shared" si="1"/>
        <v>Физические лица с ОВЗ и инвалиды09.02.06 Сетевое и системное администрированиеОсновное общее образованиеОчная</v>
      </c>
      <c r="B130" s="153">
        <v>125</v>
      </c>
      <c r="C130" s="154" t="s">
        <v>281</v>
      </c>
      <c r="D130" s="154" t="s">
        <v>1099</v>
      </c>
      <c r="E130" s="155" t="s">
        <v>282</v>
      </c>
      <c r="F130" s="154" t="s">
        <v>283</v>
      </c>
      <c r="G130" s="154" t="s">
        <v>284</v>
      </c>
      <c r="H130" s="155" t="s">
        <v>1077</v>
      </c>
      <c r="I130" s="155"/>
      <c r="J130" s="154" t="s">
        <v>219</v>
      </c>
      <c r="K130" s="156" t="s">
        <v>7</v>
      </c>
      <c r="L130" s="155" t="s">
        <v>288</v>
      </c>
      <c r="M130" s="156" t="s">
        <v>9</v>
      </c>
      <c r="N130" s="156" t="s">
        <v>156</v>
      </c>
      <c r="O130" s="156" t="s">
        <v>8</v>
      </c>
      <c r="P130" s="156" t="s">
        <v>2</v>
      </c>
      <c r="Q130" s="156" t="s">
        <v>290</v>
      </c>
      <c r="R130" s="155" t="s">
        <v>291</v>
      </c>
      <c r="S130" s="156" t="s">
        <v>292</v>
      </c>
      <c r="T130" s="155" t="s">
        <v>192</v>
      </c>
      <c r="U130" s="155" t="s">
        <v>293</v>
      </c>
      <c r="V130" s="156" t="s">
        <v>294</v>
      </c>
      <c r="W130" s="156" t="s">
        <v>290</v>
      </c>
      <c r="X130" s="156" t="s">
        <v>290</v>
      </c>
      <c r="Y130" s="156" t="s">
        <v>295</v>
      </c>
      <c r="Z130" s="156" t="s">
        <v>290</v>
      </c>
      <c r="AA130" s="156" t="s">
        <v>290</v>
      </c>
      <c r="AB130" s="156" t="s">
        <v>1026</v>
      </c>
      <c r="AC130" s="156" t="s">
        <v>290</v>
      </c>
      <c r="AD130" s="156" t="s">
        <v>290</v>
      </c>
      <c r="AE130" s="156" t="s">
        <v>290</v>
      </c>
      <c r="AF130" s="157" t="s">
        <v>1078</v>
      </c>
      <c r="AG130" s="156" t="s">
        <v>290</v>
      </c>
      <c r="AH130" s="155" t="s">
        <v>297</v>
      </c>
      <c r="AI130" s="155" t="s">
        <v>297</v>
      </c>
      <c r="AJ130" s="156" t="s">
        <v>290</v>
      </c>
      <c r="AK130" s="158" t="s">
        <v>298</v>
      </c>
      <c r="AL130" s="159" t="s">
        <v>299</v>
      </c>
    </row>
    <row r="131" spans="1:38" ht="409.5" x14ac:dyDescent="0.25">
      <c r="A131" s="94" t="str">
        <f t="shared" si="1"/>
        <v>Физические лица за исключением лиц с ОВЗ и инвалидов09.02.07 Информационные системы и программированиеОсновное общее образованиеОчная</v>
      </c>
      <c r="B131" s="153">
        <v>126</v>
      </c>
      <c r="C131" s="154" t="s">
        <v>281</v>
      </c>
      <c r="D131" s="154" t="s">
        <v>1099</v>
      </c>
      <c r="E131" s="155" t="s">
        <v>282</v>
      </c>
      <c r="F131" s="154" t="s">
        <v>283</v>
      </c>
      <c r="G131" s="154" t="s">
        <v>284</v>
      </c>
      <c r="H131" s="155" t="s">
        <v>1036</v>
      </c>
      <c r="I131" s="155"/>
      <c r="J131" s="154" t="s">
        <v>219</v>
      </c>
      <c r="K131" s="156" t="s">
        <v>7</v>
      </c>
      <c r="L131" s="155" t="s">
        <v>288</v>
      </c>
      <c r="M131" s="156" t="s">
        <v>1</v>
      </c>
      <c r="N131" s="156" t="s">
        <v>243</v>
      </c>
      <c r="O131" s="156" t="s">
        <v>8</v>
      </c>
      <c r="P131" s="156" t="s">
        <v>2</v>
      </c>
      <c r="Q131" s="156" t="s">
        <v>290</v>
      </c>
      <c r="R131" s="155" t="s">
        <v>291</v>
      </c>
      <c r="S131" s="156" t="s">
        <v>292</v>
      </c>
      <c r="T131" s="155" t="s">
        <v>192</v>
      </c>
      <c r="U131" s="155" t="s">
        <v>293</v>
      </c>
      <c r="V131" s="156" t="s">
        <v>294</v>
      </c>
      <c r="W131" s="156" t="s">
        <v>290</v>
      </c>
      <c r="X131" s="156" t="s">
        <v>290</v>
      </c>
      <c r="Y131" s="156" t="s">
        <v>487</v>
      </c>
      <c r="Z131" s="156" t="s">
        <v>290</v>
      </c>
      <c r="AA131" s="156" t="s">
        <v>290</v>
      </c>
      <c r="AB131" s="156" t="s">
        <v>1026</v>
      </c>
      <c r="AC131" s="156" t="s">
        <v>290</v>
      </c>
      <c r="AD131" s="156" t="s">
        <v>290</v>
      </c>
      <c r="AE131" s="156" t="s">
        <v>290</v>
      </c>
      <c r="AF131" s="157" t="s">
        <v>1037</v>
      </c>
      <c r="AG131" s="156" t="s">
        <v>290</v>
      </c>
      <c r="AH131" s="155" t="s">
        <v>297</v>
      </c>
      <c r="AI131" s="155" t="s">
        <v>297</v>
      </c>
      <c r="AJ131" s="156" t="s">
        <v>290</v>
      </c>
      <c r="AK131" s="158" t="s">
        <v>1097</v>
      </c>
      <c r="AL131" s="159" t="s">
        <v>299</v>
      </c>
    </row>
    <row r="132" spans="1:38" ht="306" x14ac:dyDescent="0.25">
      <c r="A132" s="94" t="str">
        <f t="shared" si="1"/>
        <v>Физические лица за исключением лиц с ОВЗ и инвалидов09.02.07 Информационные системы и программированиеСреднее общее образованиеОчная</v>
      </c>
      <c r="B132" s="153">
        <v>127</v>
      </c>
      <c r="C132" s="154" t="s">
        <v>281</v>
      </c>
      <c r="D132" s="154" t="s">
        <v>1099</v>
      </c>
      <c r="E132" s="155" t="s">
        <v>282</v>
      </c>
      <c r="F132" s="154" t="s">
        <v>283</v>
      </c>
      <c r="G132" s="154" t="s">
        <v>284</v>
      </c>
      <c r="H132" s="155" t="s">
        <v>1327</v>
      </c>
      <c r="I132" s="155"/>
      <c r="J132" s="154" t="s">
        <v>219</v>
      </c>
      <c r="K132" s="156" t="s">
        <v>7</v>
      </c>
      <c r="L132" s="155" t="s">
        <v>288</v>
      </c>
      <c r="M132" s="156" t="s">
        <v>1</v>
      </c>
      <c r="N132" s="156" t="s">
        <v>243</v>
      </c>
      <c r="O132" s="156" t="s">
        <v>344</v>
      </c>
      <c r="P132" s="156" t="s">
        <v>2</v>
      </c>
      <c r="Q132" s="156" t="s">
        <v>290</v>
      </c>
      <c r="R132" s="155" t="s">
        <v>291</v>
      </c>
      <c r="S132" s="156" t="s">
        <v>292</v>
      </c>
      <c r="T132" s="155" t="s">
        <v>192</v>
      </c>
      <c r="U132" s="155" t="s">
        <v>293</v>
      </c>
      <c r="V132" s="156" t="s">
        <v>294</v>
      </c>
      <c r="W132" s="156" t="s">
        <v>290</v>
      </c>
      <c r="X132" s="156" t="s">
        <v>290</v>
      </c>
      <c r="Y132" s="156" t="s">
        <v>295</v>
      </c>
      <c r="Z132" s="156" t="s">
        <v>290</v>
      </c>
      <c r="AA132" s="156" t="s">
        <v>290</v>
      </c>
      <c r="AB132" s="156" t="s">
        <v>314</v>
      </c>
      <c r="AC132" s="156" t="s">
        <v>290</v>
      </c>
      <c r="AD132" s="156" t="s">
        <v>290</v>
      </c>
      <c r="AE132" s="156" t="s">
        <v>290</v>
      </c>
      <c r="AF132" s="157" t="s">
        <v>347</v>
      </c>
      <c r="AG132" s="156" t="s">
        <v>290</v>
      </c>
      <c r="AH132" s="155" t="s">
        <v>297</v>
      </c>
      <c r="AI132" s="155" t="s">
        <v>297</v>
      </c>
      <c r="AJ132" s="156" t="s">
        <v>290</v>
      </c>
      <c r="AK132" s="158" t="s">
        <v>298</v>
      </c>
      <c r="AL132" s="159" t="s">
        <v>299</v>
      </c>
    </row>
    <row r="133" spans="1:38" ht="409.5" x14ac:dyDescent="0.25">
      <c r="A133" s="94" t="str">
        <f t="shared" si="1"/>
        <v>Физические лица с ОВЗ и инвалиды09.02.07 Информационные системы и программированиеОсновное общее образованиеОчная</v>
      </c>
      <c r="B133" s="153">
        <v>128</v>
      </c>
      <c r="C133" s="154" t="s">
        <v>281</v>
      </c>
      <c r="D133" s="154" t="s">
        <v>1099</v>
      </c>
      <c r="E133" s="155" t="s">
        <v>282</v>
      </c>
      <c r="F133" s="154" t="s">
        <v>283</v>
      </c>
      <c r="G133" s="154" t="s">
        <v>284</v>
      </c>
      <c r="H133" s="155" t="s">
        <v>985</v>
      </c>
      <c r="I133" s="155"/>
      <c r="J133" s="154" t="s">
        <v>219</v>
      </c>
      <c r="K133" s="156" t="s">
        <v>7</v>
      </c>
      <c r="L133" s="155" t="s">
        <v>288</v>
      </c>
      <c r="M133" s="156" t="s">
        <v>9</v>
      </c>
      <c r="N133" s="156" t="s">
        <v>243</v>
      </c>
      <c r="O133" s="156" t="s">
        <v>8</v>
      </c>
      <c r="P133" s="156" t="s">
        <v>2</v>
      </c>
      <c r="Q133" s="156" t="s">
        <v>290</v>
      </c>
      <c r="R133" s="155" t="s">
        <v>291</v>
      </c>
      <c r="S133" s="156" t="s">
        <v>292</v>
      </c>
      <c r="T133" s="155" t="s">
        <v>192</v>
      </c>
      <c r="U133" s="155" t="s">
        <v>293</v>
      </c>
      <c r="V133" s="156" t="s">
        <v>294</v>
      </c>
      <c r="W133" s="156" t="s">
        <v>290</v>
      </c>
      <c r="X133" s="156" t="s">
        <v>290</v>
      </c>
      <c r="Y133" s="156" t="s">
        <v>487</v>
      </c>
      <c r="Z133" s="156" t="s">
        <v>290</v>
      </c>
      <c r="AA133" s="156" t="s">
        <v>290</v>
      </c>
      <c r="AB133" s="156" t="s">
        <v>314</v>
      </c>
      <c r="AC133" s="156" t="s">
        <v>290</v>
      </c>
      <c r="AD133" s="156" t="s">
        <v>290</v>
      </c>
      <c r="AE133" s="156" t="s">
        <v>290</v>
      </c>
      <c r="AF133" s="157" t="s">
        <v>1222</v>
      </c>
      <c r="AG133" s="156" t="s">
        <v>290</v>
      </c>
      <c r="AH133" s="155" t="s">
        <v>297</v>
      </c>
      <c r="AI133" s="155" t="s">
        <v>297</v>
      </c>
      <c r="AJ133" s="156" t="s">
        <v>290</v>
      </c>
      <c r="AK133" s="158" t="s">
        <v>1097</v>
      </c>
      <c r="AL133" s="159" t="s">
        <v>299</v>
      </c>
    </row>
    <row r="134" spans="1:38" ht="306" x14ac:dyDescent="0.25">
      <c r="A134" s="94" t="str">
        <f t="shared" si="1"/>
        <v>Физические лица за исключением лиц с ОВЗ и инвалидов15.02.12 Монтаж, техническое обслуживание и ремонт промышленного оборудования (по отраслям)Основное общее образованиеОчная</v>
      </c>
      <c r="B134" s="153">
        <v>129</v>
      </c>
      <c r="C134" s="154" t="s">
        <v>281</v>
      </c>
      <c r="D134" s="154" t="s">
        <v>1099</v>
      </c>
      <c r="E134" s="155" t="s">
        <v>282</v>
      </c>
      <c r="F134" s="154" t="s">
        <v>283</v>
      </c>
      <c r="G134" s="154" t="s">
        <v>284</v>
      </c>
      <c r="H134" s="155" t="s">
        <v>961</v>
      </c>
      <c r="I134" s="155"/>
      <c r="J134" s="154" t="s">
        <v>219</v>
      </c>
      <c r="K134" s="156" t="s">
        <v>7</v>
      </c>
      <c r="L134" s="155" t="s">
        <v>288</v>
      </c>
      <c r="M134" s="156" t="s">
        <v>1</v>
      </c>
      <c r="N134" s="156" t="s">
        <v>962</v>
      </c>
      <c r="O134" s="156" t="s">
        <v>8</v>
      </c>
      <c r="P134" s="156" t="s">
        <v>2</v>
      </c>
      <c r="Q134" s="156" t="s">
        <v>290</v>
      </c>
      <c r="R134" s="155" t="s">
        <v>291</v>
      </c>
      <c r="S134" s="156" t="s">
        <v>292</v>
      </c>
      <c r="T134" s="155" t="s">
        <v>192</v>
      </c>
      <c r="U134" s="155" t="s">
        <v>293</v>
      </c>
      <c r="V134" s="156" t="s">
        <v>294</v>
      </c>
      <c r="W134" s="156" t="s">
        <v>290</v>
      </c>
      <c r="X134" s="156" t="s">
        <v>290</v>
      </c>
      <c r="Y134" s="156" t="s">
        <v>487</v>
      </c>
      <c r="Z134" s="156" t="s">
        <v>290</v>
      </c>
      <c r="AA134" s="156" t="s">
        <v>290</v>
      </c>
      <c r="AB134" s="156" t="s">
        <v>1026</v>
      </c>
      <c r="AC134" s="156" t="s">
        <v>290</v>
      </c>
      <c r="AD134" s="156" t="s">
        <v>290</v>
      </c>
      <c r="AE134" s="156" t="s">
        <v>290</v>
      </c>
      <c r="AF134" s="157" t="s">
        <v>364</v>
      </c>
      <c r="AG134" s="156" t="s">
        <v>290</v>
      </c>
      <c r="AH134" s="155" t="s">
        <v>297</v>
      </c>
      <c r="AI134" s="155" t="s">
        <v>297</v>
      </c>
      <c r="AJ134" s="156" t="s">
        <v>290</v>
      </c>
      <c r="AK134" s="158" t="s">
        <v>298</v>
      </c>
      <c r="AL134" s="159" t="s">
        <v>299</v>
      </c>
    </row>
    <row r="135" spans="1:38" ht="306" x14ac:dyDescent="0.25">
      <c r="A135" s="94" t="str">
        <f t="shared" ref="A135:A198" si="2">M135&amp;N135&amp;O135&amp;P135</f>
        <v>Физические лица за исключением лиц с ОВЗ и инвалидов15.02.13 Техническое обслуживание и ремонт систем вентиляции и кондиционированияОсновное общее образованиеОчная</v>
      </c>
      <c r="B135" s="153">
        <v>130</v>
      </c>
      <c r="C135" s="154" t="s">
        <v>281</v>
      </c>
      <c r="D135" s="154" t="s">
        <v>1099</v>
      </c>
      <c r="E135" s="155" t="s">
        <v>282</v>
      </c>
      <c r="F135" s="154" t="s">
        <v>283</v>
      </c>
      <c r="G135" s="154" t="s">
        <v>284</v>
      </c>
      <c r="H135" s="155" t="s">
        <v>963</v>
      </c>
      <c r="I135" s="155"/>
      <c r="J135" s="154" t="s">
        <v>219</v>
      </c>
      <c r="K135" s="156" t="s">
        <v>7</v>
      </c>
      <c r="L135" s="155" t="s">
        <v>288</v>
      </c>
      <c r="M135" s="156" t="s">
        <v>1</v>
      </c>
      <c r="N135" s="156" t="s">
        <v>964</v>
      </c>
      <c r="O135" s="156" t="s">
        <v>8</v>
      </c>
      <c r="P135" s="156" t="s">
        <v>2</v>
      </c>
      <c r="Q135" s="156" t="s">
        <v>290</v>
      </c>
      <c r="R135" s="155" t="s">
        <v>291</v>
      </c>
      <c r="S135" s="156" t="s">
        <v>292</v>
      </c>
      <c r="T135" s="155" t="s">
        <v>192</v>
      </c>
      <c r="U135" s="155" t="s">
        <v>293</v>
      </c>
      <c r="V135" s="156" t="s">
        <v>294</v>
      </c>
      <c r="W135" s="156" t="s">
        <v>290</v>
      </c>
      <c r="X135" s="156" t="s">
        <v>290</v>
      </c>
      <c r="Y135" s="156" t="s">
        <v>487</v>
      </c>
      <c r="Z135" s="156" t="s">
        <v>290</v>
      </c>
      <c r="AA135" s="156" t="s">
        <v>290</v>
      </c>
      <c r="AB135" s="156" t="s">
        <v>1026</v>
      </c>
      <c r="AC135" s="156" t="s">
        <v>290</v>
      </c>
      <c r="AD135" s="156" t="s">
        <v>290</v>
      </c>
      <c r="AE135" s="156" t="s">
        <v>290</v>
      </c>
      <c r="AF135" s="157" t="s">
        <v>364</v>
      </c>
      <c r="AG135" s="156" t="s">
        <v>290</v>
      </c>
      <c r="AH135" s="155" t="s">
        <v>297</v>
      </c>
      <c r="AI135" s="155" t="s">
        <v>297</v>
      </c>
      <c r="AJ135" s="156" t="s">
        <v>290</v>
      </c>
      <c r="AK135" s="158" t="s">
        <v>298</v>
      </c>
      <c r="AL135" s="159" t="s">
        <v>299</v>
      </c>
    </row>
    <row r="136" spans="1:38" ht="306" x14ac:dyDescent="0.25">
      <c r="A136" s="94" t="str">
        <f t="shared" si="2"/>
        <v>Физические лица за исключением лиц с ОВЗ и инвалидов15.02.15 Технология металлообрабатывающего производстваОсновное общее образованиеОчная</v>
      </c>
      <c r="B136" s="153">
        <v>131</v>
      </c>
      <c r="C136" s="154" t="s">
        <v>281</v>
      </c>
      <c r="D136" s="154" t="s">
        <v>1099</v>
      </c>
      <c r="E136" s="155" t="s">
        <v>282</v>
      </c>
      <c r="F136" s="154" t="s">
        <v>283</v>
      </c>
      <c r="G136" s="154" t="s">
        <v>284</v>
      </c>
      <c r="H136" s="155" t="s">
        <v>965</v>
      </c>
      <c r="I136" s="155"/>
      <c r="J136" s="154" t="s">
        <v>219</v>
      </c>
      <c r="K136" s="156" t="s">
        <v>7</v>
      </c>
      <c r="L136" s="155" t="s">
        <v>288</v>
      </c>
      <c r="M136" s="156" t="s">
        <v>1</v>
      </c>
      <c r="N136" s="156" t="s">
        <v>966</v>
      </c>
      <c r="O136" s="156" t="s">
        <v>8</v>
      </c>
      <c r="P136" s="156" t="s">
        <v>2</v>
      </c>
      <c r="Q136" s="156" t="s">
        <v>290</v>
      </c>
      <c r="R136" s="155" t="s">
        <v>291</v>
      </c>
      <c r="S136" s="156" t="s">
        <v>292</v>
      </c>
      <c r="T136" s="155" t="s">
        <v>192</v>
      </c>
      <c r="U136" s="155" t="s">
        <v>293</v>
      </c>
      <c r="V136" s="156" t="s">
        <v>294</v>
      </c>
      <c r="W136" s="156" t="s">
        <v>290</v>
      </c>
      <c r="X136" s="156" t="s">
        <v>290</v>
      </c>
      <c r="Y136" s="156" t="s">
        <v>487</v>
      </c>
      <c r="Z136" s="156" t="s">
        <v>290</v>
      </c>
      <c r="AA136" s="156" t="s">
        <v>290</v>
      </c>
      <c r="AB136" s="156" t="s">
        <v>1026</v>
      </c>
      <c r="AC136" s="156" t="s">
        <v>290</v>
      </c>
      <c r="AD136" s="156" t="s">
        <v>290</v>
      </c>
      <c r="AE136" s="156" t="s">
        <v>290</v>
      </c>
      <c r="AF136" s="157" t="s">
        <v>364</v>
      </c>
      <c r="AG136" s="156" t="s">
        <v>290</v>
      </c>
      <c r="AH136" s="155" t="s">
        <v>297</v>
      </c>
      <c r="AI136" s="155" t="s">
        <v>297</v>
      </c>
      <c r="AJ136" s="156" t="s">
        <v>290</v>
      </c>
      <c r="AK136" s="158" t="s">
        <v>298</v>
      </c>
      <c r="AL136" s="159" t="s">
        <v>299</v>
      </c>
    </row>
    <row r="137" spans="1:38" ht="409.5" x14ac:dyDescent="0.25">
      <c r="A137" s="94" t="str">
        <f t="shared" si="2"/>
        <v>Физические лица за исключением лиц с ОВЗ и инвалидов18.02.12 Технология аналитического контроля химических соединенийОсновное общее образованиеОчная</v>
      </c>
      <c r="B137" s="153">
        <v>132</v>
      </c>
      <c r="C137" s="154" t="s">
        <v>281</v>
      </c>
      <c r="D137" s="154" t="s">
        <v>1099</v>
      </c>
      <c r="E137" s="155" t="s">
        <v>282</v>
      </c>
      <c r="F137" s="154" t="s">
        <v>283</v>
      </c>
      <c r="G137" s="154" t="s">
        <v>284</v>
      </c>
      <c r="H137" s="155" t="s">
        <v>413</v>
      </c>
      <c r="I137" s="155"/>
      <c r="J137" s="154" t="s">
        <v>219</v>
      </c>
      <c r="K137" s="156" t="s">
        <v>7</v>
      </c>
      <c r="L137" s="155" t="s">
        <v>288</v>
      </c>
      <c r="M137" s="156" t="s">
        <v>1</v>
      </c>
      <c r="N137" s="156" t="s">
        <v>414</v>
      </c>
      <c r="O137" s="156" t="s">
        <v>8</v>
      </c>
      <c r="P137" s="156" t="s">
        <v>2</v>
      </c>
      <c r="Q137" s="156" t="s">
        <v>290</v>
      </c>
      <c r="R137" s="155" t="s">
        <v>291</v>
      </c>
      <c r="S137" s="156" t="s">
        <v>292</v>
      </c>
      <c r="T137" s="155" t="s">
        <v>192</v>
      </c>
      <c r="U137" s="155" t="s">
        <v>293</v>
      </c>
      <c r="V137" s="156" t="s">
        <v>294</v>
      </c>
      <c r="W137" s="156" t="s">
        <v>290</v>
      </c>
      <c r="X137" s="156" t="s">
        <v>290</v>
      </c>
      <c r="Y137" s="156" t="s">
        <v>295</v>
      </c>
      <c r="Z137" s="156" t="s">
        <v>290</v>
      </c>
      <c r="AA137" s="156" t="s">
        <v>290</v>
      </c>
      <c r="AB137" s="156" t="s">
        <v>314</v>
      </c>
      <c r="AC137" s="156" t="s">
        <v>290</v>
      </c>
      <c r="AD137" s="156" t="s">
        <v>290</v>
      </c>
      <c r="AE137" s="156" t="s">
        <v>290</v>
      </c>
      <c r="AF137" s="157" t="s">
        <v>1214</v>
      </c>
      <c r="AG137" s="156" t="s">
        <v>290</v>
      </c>
      <c r="AH137" s="155" t="s">
        <v>297</v>
      </c>
      <c r="AI137" s="155" t="s">
        <v>297</v>
      </c>
      <c r="AJ137" s="156" t="s">
        <v>290</v>
      </c>
      <c r="AK137" s="158" t="s">
        <v>1097</v>
      </c>
      <c r="AL137" s="159" t="s">
        <v>299</v>
      </c>
    </row>
    <row r="138" spans="1:38" ht="306" x14ac:dyDescent="0.25">
      <c r="A138" s="94" t="str">
        <f t="shared" si="2"/>
        <v>Физические лица с ОВЗ и инвалиды18.02.12 Технология аналитического контроля химических соединенийОсновное общее образованиеОчная</v>
      </c>
      <c r="B138" s="153">
        <v>133</v>
      </c>
      <c r="C138" s="154" t="s">
        <v>281</v>
      </c>
      <c r="D138" s="154" t="s">
        <v>1099</v>
      </c>
      <c r="E138" s="155" t="s">
        <v>282</v>
      </c>
      <c r="F138" s="154" t="s">
        <v>283</v>
      </c>
      <c r="G138" s="154" t="s">
        <v>284</v>
      </c>
      <c r="H138" s="155" t="s">
        <v>1233</v>
      </c>
      <c r="I138" s="155"/>
      <c r="J138" s="154" t="s">
        <v>219</v>
      </c>
      <c r="K138" s="156" t="s">
        <v>7</v>
      </c>
      <c r="L138" s="155" t="s">
        <v>288</v>
      </c>
      <c r="M138" s="156" t="s">
        <v>9</v>
      </c>
      <c r="N138" s="156" t="s">
        <v>414</v>
      </c>
      <c r="O138" s="156" t="s">
        <v>8</v>
      </c>
      <c r="P138" s="156" t="s">
        <v>2</v>
      </c>
      <c r="Q138" s="156" t="s">
        <v>290</v>
      </c>
      <c r="R138" s="155" t="s">
        <v>291</v>
      </c>
      <c r="S138" s="156" t="s">
        <v>292</v>
      </c>
      <c r="T138" s="155" t="s">
        <v>192</v>
      </c>
      <c r="U138" s="155" t="s">
        <v>293</v>
      </c>
      <c r="V138" s="156" t="s">
        <v>294</v>
      </c>
      <c r="W138" s="156" t="s">
        <v>290</v>
      </c>
      <c r="X138" s="156" t="s">
        <v>290</v>
      </c>
      <c r="Y138" s="156" t="s">
        <v>295</v>
      </c>
      <c r="Z138" s="156" t="s">
        <v>290</v>
      </c>
      <c r="AA138" s="156" t="s">
        <v>290</v>
      </c>
      <c r="AB138" s="156" t="s">
        <v>314</v>
      </c>
      <c r="AC138" s="156" t="s">
        <v>290</v>
      </c>
      <c r="AD138" s="156" t="s">
        <v>290</v>
      </c>
      <c r="AE138" s="156" t="s">
        <v>290</v>
      </c>
      <c r="AF138" s="157" t="s">
        <v>417</v>
      </c>
      <c r="AG138" s="156" t="s">
        <v>290</v>
      </c>
      <c r="AH138" s="155" t="s">
        <v>297</v>
      </c>
      <c r="AI138" s="155" t="s">
        <v>297</v>
      </c>
      <c r="AJ138" s="156" t="s">
        <v>290</v>
      </c>
      <c r="AK138" s="158" t="s">
        <v>298</v>
      </c>
      <c r="AL138" s="159" t="s">
        <v>299</v>
      </c>
    </row>
    <row r="139" spans="1:38" ht="409.5" x14ac:dyDescent="0.25">
      <c r="A139" s="94" t="str">
        <f t="shared" si="2"/>
        <v>Физические лица за исключением лиц с ОВЗ и инвалидов23.02.07 Техническое обслуживание и ремонт двигателей, систем и агрегатов автомобилейОсновное общее образованиеОчная</v>
      </c>
      <c r="B139" s="153">
        <v>134</v>
      </c>
      <c r="C139" s="154" t="s">
        <v>281</v>
      </c>
      <c r="D139" s="154" t="s">
        <v>1099</v>
      </c>
      <c r="E139" s="155" t="s">
        <v>282</v>
      </c>
      <c r="F139" s="154" t="s">
        <v>283</v>
      </c>
      <c r="G139" s="154" t="s">
        <v>284</v>
      </c>
      <c r="H139" s="155" t="s">
        <v>448</v>
      </c>
      <c r="I139" s="155"/>
      <c r="J139" s="154" t="s">
        <v>219</v>
      </c>
      <c r="K139" s="156" t="s">
        <v>7</v>
      </c>
      <c r="L139" s="155" t="s">
        <v>288</v>
      </c>
      <c r="M139" s="156" t="s">
        <v>1</v>
      </c>
      <c r="N139" s="156" t="s">
        <v>449</v>
      </c>
      <c r="O139" s="156" t="s">
        <v>8</v>
      </c>
      <c r="P139" s="156" t="s">
        <v>2</v>
      </c>
      <c r="Q139" s="156" t="s">
        <v>290</v>
      </c>
      <c r="R139" s="155" t="s">
        <v>291</v>
      </c>
      <c r="S139" s="156" t="s">
        <v>292</v>
      </c>
      <c r="T139" s="155" t="s">
        <v>192</v>
      </c>
      <c r="U139" s="155" t="s">
        <v>293</v>
      </c>
      <c r="V139" s="156" t="s">
        <v>294</v>
      </c>
      <c r="W139" s="156" t="s">
        <v>290</v>
      </c>
      <c r="X139" s="156" t="s">
        <v>290</v>
      </c>
      <c r="Y139" s="156" t="s">
        <v>487</v>
      </c>
      <c r="Z139" s="156" t="s">
        <v>290</v>
      </c>
      <c r="AA139" s="156" t="s">
        <v>290</v>
      </c>
      <c r="AB139" s="156" t="s">
        <v>1026</v>
      </c>
      <c r="AC139" s="156" t="s">
        <v>290</v>
      </c>
      <c r="AD139" s="156" t="s">
        <v>290</v>
      </c>
      <c r="AE139" s="156" t="s">
        <v>290</v>
      </c>
      <c r="AF139" s="157" t="s">
        <v>1122</v>
      </c>
      <c r="AG139" s="156" t="s">
        <v>290</v>
      </c>
      <c r="AH139" s="155" t="s">
        <v>297</v>
      </c>
      <c r="AI139" s="155" t="s">
        <v>297</v>
      </c>
      <c r="AJ139" s="156" t="s">
        <v>290</v>
      </c>
      <c r="AK139" s="158" t="s">
        <v>298</v>
      </c>
      <c r="AL139" s="159" t="s">
        <v>299</v>
      </c>
    </row>
    <row r="140" spans="1:38" ht="306" x14ac:dyDescent="0.25">
      <c r="A140" s="94" t="str">
        <f t="shared" si="2"/>
        <v>Физические лица за исключением лиц с ОВЗ и инвалидов27.02.06 Контроль работы измерительных приборовОсновное общее образованиеОчная</v>
      </c>
      <c r="B140" s="153">
        <v>135</v>
      </c>
      <c r="C140" s="154" t="s">
        <v>281</v>
      </c>
      <c r="D140" s="154" t="s">
        <v>1099</v>
      </c>
      <c r="E140" s="155" t="s">
        <v>282</v>
      </c>
      <c r="F140" s="154" t="s">
        <v>283</v>
      </c>
      <c r="G140" s="154" t="s">
        <v>284</v>
      </c>
      <c r="H140" s="155" t="s">
        <v>422</v>
      </c>
      <c r="I140" s="155"/>
      <c r="J140" s="154" t="s">
        <v>219</v>
      </c>
      <c r="K140" s="156" t="s">
        <v>7</v>
      </c>
      <c r="L140" s="155" t="s">
        <v>288</v>
      </c>
      <c r="M140" s="156" t="s">
        <v>1</v>
      </c>
      <c r="N140" s="156" t="s">
        <v>423</v>
      </c>
      <c r="O140" s="156" t="s">
        <v>8</v>
      </c>
      <c r="P140" s="156" t="s">
        <v>2</v>
      </c>
      <c r="Q140" s="156" t="s">
        <v>290</v>
      </c>
      <c r="R140" s="155" t="s">
        <v>291</v>
      </c>
      <c r="S140" s="156" t="s">
        <v>292</v>
      </c>
      <c r="T140" s="155" t="s">
        <v>192</v>
      </c>
      <c r="U140" s="155" t="s">
        <v>293</v>
      </c>
      <c r="V140" s="156" t="s">
        <v>294</v>
      </c>
      <c r="W140" s="156" t="s">
        <v>290</v>
      </c>
      <c r="X140" s="156" t="s">
        <v>290</v>
      </c>
      <c r="Y140" s="156" t="s">
        <v>487</v>
      </c>
      <c r="Z140" s="156" t="s">
        <v>290</v>
      </c>
      <c r="AA140" s="156" t="s">
        <v>290</v>
      </c>
      <c r="AB140" s="156" t="s">
        <v>1026</v>
      </c>
      <c r="AC140" s="156" t="s">
        <v>290</v>
      </c>
      <c r="AD140" s="156" t="s">
        <v>290</v>
      </c>
      <c r="AE140" s="156" t="s">
        <v>290</v>
      </c>
      <c r="AF140" s="157" t="s">
        <v>364</v>
      </c>
      <c r="AG140" s="156" t="s">
        <v>290</v>
      </c>
      <c r="AH140" s="155" t="s">
        <v>297</v>
      </c>
      <c r="AI140" s="155" t="s">
        <v>297</v>
      </c>
      <c r="AJ140" s="156" t="s">
        <v>290</v>
      </c>
      <c r="AK140" s="158" t="s">
        <v>298</v>
      </c>
      <c r="AL140" s="159" t="s">
        <v>299</v>
      </c>
    </row>
    <row r="141" spans="1:38" ht="306" x14ac:dyDescent="0.25">
      <c r="A141" s="94" t="str">
        <f t="shared" si="2"/>
        <v>Физические лица с ОВЗ и инвалиды27.02.06 Контроль работы измерительных приборовОсновное общее образованиеОчная</v>
      </c>
      <c r="B141" s="153">
        <v>136</v>
      </c>
      <c r="C141" s="154" t="s">
        <v>281</v>
      </c>
      <c r="D141" s="154" t="s">
        <v>1099</v>
      </c>
      <c r="E141" s="155" t="s">
        <v>282</v>
      </c>
      <c r="F141" s="154" t="s">
        <v>283</v>
      </c>
      <c r="G141" s="154" t="s">
        <v>284</v>
      </c>
      <c r="H141" s="155" t="s">
        <v>1234</v>
      </c>
      <c r="I141" s="155"/>
      <c r="J141" s="154" t="s">
        <v>219</v>
      </c>
      <c r="K141" s="156" t="s">
        <v>7</v>
      </c>
      <c r="L141" s="155" t="s">
        <v>288</v>
      </c>
      <c r="M141" s="156" t="s">
        <v>9</v>
      </c>
      <c r="N141" s="156" t="s">
        <v>423</v>
      </c>
      <c r="O141" s="156" t="s">
        <v>8</v>
      </c>
      <c r="P141" s="156" t="s">
        <v>2</v>
      </c>
      <c r="Q141" s="156" t="s">
        <v>290</v>
      </c>
      <c r="R141" s="155" t="s">
        <v>291</v>
      </c>
      <c r="S141" s="156" t="s">
        <v>292</v>
      </c>
      <c r="T141" s="155" t="s">
        <v>192</v>
      </c>
      <c r="U141" s="155" t="s">
        <v>293</v>
      </c>
      <c r="V141" s="156" t="s">
        <v>294</v>
      </c>
      <c r="W141" s="156" t="s">
        <v>290</v>
      </c>
      <c r="X141" s="156" t="s">
        <v>290</v>
      </c>
      <c r="Y141" s="156" t="s">
        <v>295</v>
      </c>
      <c r="Z141" s="156" t="s">
        <v>290</v>
      </c>
      <c r="AA141" s="156" t="s">
        <v>290</v>
      </c>
      <c r="AB141" s="156" t="s">
        <v>314</v>
      </c>
      <c r="AC141" s="156" t="s">
        <v>290</v>
      </c>
      <c r="AD141" s="156" t="s">
        <v>290</v>
      </c>
      <c r="AE141" s="156" t="s">
        <v>290</v>
      </c>
      <c r="AF141" s="157" t="s">
        <v>364</v>
      </c>
      <c r="AG141" s="156" t="s">
        <v>290</v>
      </c>
      <c r="AH141" s="155" t="s">
        <v>297</v>
      </c>
      <c r="AI141" s="155" t="s">
        <v>297</v>
      </c>
      <c r="AJ141" s="156" t="s">
        <v>290</v>
      </c>
      <c r="AK141" s="158" t="s">
        <v>298</v>
      </c>
      <c r="AL141" s="159" t="s">
        <v>299</v>
      </c>
    </row>
    <row r="142" spans="1:38" ht="306" x14ac:dyDescent="0.25">
      <c r="A142" s="94" t="str">
        <f t="shared" si="2"/>
        <v>Физические лица за исключением лиц с ОВЗ и инвалидов35.02.16 Эксплуатация и ремонт сельскохозяйственной техники и оборудованияОсновное общее образованиеОчная</v>
      </c>
      <c r="B142" s="153">
        <v>137</v>
      </c>
      <c r="C142" s="154" t="s">
        <v>281</v>
      </c>
      <c r="D142" s="154" t="s">
        <v>1099</v>
      </c>
      <c r="E142" s="155" t="s">
        <v>282</v>
      </c>
      <c r="F142" s="154" t="s">
        <v>283</v>
      </c>
      <c r="G142" s="154" t="s">
        <v>284</v>
      </c>
      <c r="H142" s="155" t="s">
        <v>959</v>
      </c>
      <c r="I142" s="155"/>
      <c r="J142" s="154" t="s">
        <v>219</v>
      </c>
      <c r="K142" s="156" t="s">
        <v>7</v>
      </c>
      <c r="L142" s="155" t="s">
        <v>288</v>
      </c>
      <c r="M142" s="156" t="s">
        <v>1</v>
      </c>
      <c r="N142" s="156" t="s">
        <v>960</v>
      </c>
      <c r="O142" s="156" t="s">
        <v>8</v>
      </c>
      <c r="P142" s="156" t="s">
        <v>2</v>
      </c>
      <c r="Q142" s="156" t="s">
        <v>290</v>
      </c>
      <c r="R142" s="155" t="s">
        <v>291</v>
      </c>
      <c r="S142" s="156" t="s">
        <v>292</v>
      </c>
      <c r="T142" s="155" t="s">
        <v>192</v>
      </c>
      <c r="U142" s="155" t="s">
        <v>293</v>
      </c>
      <c r="V142" s="156" t="s">
        <v>294</v>
      </c>
      <c r="W142" s="156" t="s">
        <v>290</v>
      </c>
      <c r="X142" s="156" t="s">
        <v>290</v>
      </c>
      <c r="Y142" s="156" t="s">
        <v>487</v>
      </c>
      <c r="Z142" s="156" t="s">
        <v>290</v>
      </c>
      <c r="AA142" s="156" t="s">
        <v>290</v>
      </c>
      <c r="AB142" s="156" t="s">
        <v>1026</v>
      </c>
      <c r="AC142" s="156" t="s">
        <v>290</v>
      </c>
      <c r="AD142" s="156" t="s">
        <v>290</v>
      </c>
      <c r="AE142" s="156" t="s">
        <v>290</v>
      </c>
      <c r="AF142" s="157" t="s">
        <v>386</v>
      </c>
      <c r="AG142" s="156" t="s">
        <v>290</v>
      </c>
      <c r="AH142" s="155" t="s">
        <v>297</v>
      </c>
      <c r="AI142" s="155" t="s">
        <v>297</v>
      </c>
      <c r="AJ142" s="156" t="s">
        <v>290</v>
      </c>
      <c r="AK142" s="158" t="s">
        <v>298</v>
      </c>
      <c r="AL142" s="159" t="s">
        <v>299</v>
      </c>
    </row>
    <row r="143" spans="1:38" ht="306" x14ac:dyDescent="0.25">
      <c r="A143" s="94" t="str">
        <f t="shared" si="2"/>
        <v>Физические лица за исключением лиц с ОВЗ и инвалидов43.02.12 Технология эстетических услугОсновное общее образованиеОчная</v>
      </c>
      <c r="B143" s="153">
        <v>138</v>
      </c>
      <c r="C143" s="154" t="s">
        <v>281</v>
      </c>
      <c r="D143" s="154" t="s">
        <v>1099</v>
      </c>
      <c r="E143" s="155" t="s">
        <v>282</v>
      </c>
      <c r="F143" s="154" t="s">
        <v>283</v>
      </c>
      <c r="G143" s="154" t="s">
        <v>284</v>
      </c>
      <c r="H143" s="155" t="s">
        <v>983</v>
      </c>
      <c r="I143" s="155"/>
      <c r="J143" s="154" t="s">
        <v>219</v>
      </c>
      <c r="K143" s="156" t="s">
        <v>7</v>
      </c>
      <c r="L143" s="155" t="s">
        <v>288</v>
      </c>
      <c r="M143" s="156" t="s">
        <v>1</v>
      </c>
      <c r="N143" s="156" t="s">
        <v>984</v>
      </c>
      <c r="O143" s="156" t="s">
        <v>8</v>
      </c>
      <c r="P143" s="156" t="s">
        <v>2</v>
      </c>
      <c r="Q143" s="156" t="s">
        <v>290</v>
      </c>
      <c r="R143" s="155" t="s">
        <v>291</v>
      </c>
      <c r="S143" s="156" t="s">
        <v>292</v>
      </c>
      <c r="T143" s="155" t="s">
        <v>192</v>
      </c>
      <c r="U143" s="155" t="s">
        <v>293</v>
      </c>
      <c r="V143" s="156" t="s">
        <v>294</v>
      </c>
      <c r="W143" s="156" t="s">
        <v>290</v>
      </c>
      <c r="X143" s="156" t="s">
        <v>290</v>
      </c>
      <c r="Y143" s="156" t="s">
        <v>295</v>
      </c>
      <c r="Z143" s="156" t="s">
        <v>290</v>
      </c>
      <c r="AA143" s="156" t="s">
        <v>290</v>
      </c>
      <c r="AB143" s="156" t="s">
        <v>1026</v>
      </c>
      <c r="AC143" s="156" t="s">
        <v>290</v>
      </c>
      <c r="AD143" s="156" t="s">
        <v>290</v>
      </c>
      <c r="AE143" s="156" t="s">
        <v>290</v>
      </c>
      <c r="AF143" s="157" t="s">
        <v>312</v>
      </c>
      <c r="AG143" s="156" t="s">
        <v>290</v>
      </c>
      <c r="AH143" s="155" t="s">
        <v>297</v>
      </c>
      <c r="AI143" s="155" t="s">
        <v>297</v>
      </c>
      <c r="AJ143" s="156" t="s">
        <v>290</v>
      </c>
      <c r="AK143" s="158" t="s">
        <v>298</v>
      </c>
      <c r="AL143" s="159" t="s">
        <v>299</v>
      </c>
    </row>
    <row r="144" spans="1:38" ht="409.5" x14ac:dyDescent="0.25">
      <c r="A144" s="94" t="str">
        <f t="shared" si="2"/>
        <v>Физические лица за исключением лиц с ОВЗ и инвалидов43.02.13 Технология парикмахерского искусстваОсновное общее образованиеОчная</v>
      </c>
      <c r="B144" s="153">
        <v>139</v>
      </c>
      <c r="C144" s="154" t="s">
        <v>281</v>
      </c>
      <c r="D144" s="154" t="s">
        <v>1099</v>
      </c>
      <c r="E144" s="155" t="s">
        <v>282</v>
      </c>
      <c r="F144" s="154" t="s">
        <v>283</v>
      </c>
      <c r="G144" s="154" t="s">
        <v>284</v>
      </c>
      <c r="H144" s="155" t="s">
        <v>393</v>
      </c>
      <c r="I144" s="155"/>
      <c r="J144" s="154" t="s">
        <v>219</v>
      </c>
      <c r="K144" s="156" t="s">
        <v>7</v>
      </c>
      <c r="L144" s="155" t="s">
        <v>288</v>
      </c>
      <c r="M144" s="156" t="s">
        <v>1</v>
      </c>
      <c r="N144" s="156" t="s">
        <v>394</v>
      </c>
      <c r="O144" s="156" t="s">
        <v>8</v>
      </c>
      <c r="P144" s="156" t="s">
        <v>2</v>
      </c>
      <c r="Q144" s="156" t="s">
        <v>290</v>
      </c>
      <c r="R144" s="155" t="s">
        <v>291</v>
      </c>
      <c r="S144" s="156" t="s">
        <v>292</v>
      </c>
      <c r="T144" s="155" t="s">
        <v>192</v>
      </c>
      <c r="U144" s="155" t="s">
        <v>293</v>
      </c>
      <c r="V144" s="156" t="s">
        <v>294</v>
      </c>
      <c r="W144" s="156" t="s">
        <v>290</v>
      </c>
      <c r="X144" s="156" t="s">
        <v>290</v>
      </c>
      <c r="Y144" s="156" t="s">
        <v>487</v>
      </c>
      <c r="Z144" s="156" t="s">
        <v>290</v>
      </c>
      <c r="AA144" s="156" t="s">
        <v>290</v>
      </c>
      <c r="AB144" s="156" t="s">
        <v>1026</v>
      </c>
      <c r="AC144" s="156" t="s">
        <v>290</v>
      </c>
      <c r="AD144" s="156" t="s">
        <v>290</v>
      </c>
      <c r="AE144" s="156" t="s">
        <v>290</v>
      </c>
      <c r="AF144" s="157" t="s">
        <v>1117</v>
      </c>
      <c r="AG144" s="156" t="s">
        <v>290</v>
      </c>
      <c r="AH144" s="155" t="s">
        <v>297</v>
      </c>
      <c r="AI144" s="155" t="s">
        <v>297</v>
      </c>
      <c r="AJ144" s="156" t="s">
        <v>290</v>
      </c>
      <c r="AK144" s="158" t="s">
        <v>298</v>
      </c>
      <c r="AL144" s="159" t="s">
        <v>299</v>
      </c>
    </row>
    <row r="145" spans="1:38" ht="409.5" x14ac:dyDescent="0.25">
      <c r="A145" s="94" t="str">
        <f t="shared" si="2"/>
        <v>Физические лица за исключением лиц с ОВЗ и инвалидов43.02.14 Гостиничное делоОсновное общее образованиеОчная</v>
      </c>
      <c r="B145" s="153">
        <v>140</v>
      </c>
      <c r="C145" s="154" t="s">
        <v>281</v>
      </c>
      <c r="D145" s="154" t="s">
        <v>1099</v>
      </c>
      <c r="E145" s="155" t="s">
        <v>282</v>
      </c>
      <c r="F145" s="154" t="s">
        <v>283</v>
      </c>
      <c r="G145" s="154" t="s">
        <v>284</v>
      </c>
      <c r="H145" s="155" t="s">
        <v>161</v>
      </c>
      <c r="I145" s="155"/>
      <c r="J145" s="154" t="s">
        <v>219</v>
      </c>
      <c r="K145" s="156" t="s">
        <v>7</v>
      </c>
      <c r="L145" s="155" t="s">
        <v>288</v>
      </c>
      <c r="M145" s="156" t="s">
        <v>1</v>
      </c>
      <c r="N145" s="156" t="s">
        <v>133</v>
      </c>
      <c r="O145" s="156" t="s">
        <v>8</v>
      </c>
      <c r="P145" s="156" t="s">
        <v>2</v>
      </c>
      <c r="Q145" s="156" t="s">
        <v>290</v>
      </c>
      <c r="R145" s="155" t="s">
        <v>291</v>
      </c>
      <c r="S145" s="156" t="s">
        <v>292</v>
      </c>
      <c r="T145" s="155" t="s">
        <v>192</v>
      </c>
      <c r="U145" s="155" t="s">
        <v>293</v>
      </c>
      <c r="V145" s="156" t="s">
        <v>294</v>
      </c>
      <c r="W145" s="156" t="s">
        <v>290</v>
      </c>
      <c r="X145" s="156" t="s">
        <v>290</v>
      </c>
      <c r="Y145" s="156" t="s">
        <v>487</v>
      </c>
      <c r="Z145" s="156" t="s">
        <v>290</v>
      </c>
      <c r="AA145" s="156" t="s">
        <v>290</v>
      </c>
      <c r="AB145" s="156" t="s">
        <v>1026</v>
      </c>
      <c r="AC145" s="156" t="s">
        <v>290</v>
      </c>
      <c r="AD145" s="156" t="s">
        <v>290</v>
      </c>
      <c r="AE145" s="156" t="s">
        <v>290</v>
      </c>
      <c r="AF145" s="157" t="s">
        <v>1109</v>
      </c>
      <c r="AG145" s="156" t="s">
        <v>290</v>
      </c>
      <c r="AH145" s="155" t="s">
        <v>297</v>
      </c>
      <c r="AI145" s="155" t="s">
        <v>297</v>
      </c>
      <c r="AJ145" s="156" t="s">
        <v>290</v>
      </c>
      <c r="AK145" s="158" t="s">
        <v>298</v>
      </c>
      <c r="AL145" s="159" t="s">
        <v>299</v>
      </c>
    </row>
    <row r="146" spans="1:38" ht="306" x14ac:dyDescent="0.25">
      <c r="A146" s="94" t="str">
        <f t="shared" si="2"/>
        <v>Физические лица с ОВЗ и инвалиды43.02.14 Гостиничное делоОсновное общее образованиеОчная</v>
      </c>
      <c r="B146" s="153">
        <v>141</v>
      </c>
      <c r="C146" s="154" t="s">
        <v>281</v>
      </c>
      <c r="D146" s="154" t="s">
        <v>1099</v>
      </c>
      <c r="E146" s="155" t="s">
        <v>282</v>
      </c>
      <c r="F146" s="154" t="s">
        <v>283</v>
      </c>
      <c r="G146" s="154" t="s">
        <v>284</v>
      </c>
      <c r="H146" s="155" t="s">
        <v>1075</v>
      </c>
      <c r="I146" s="155"/>
      <c r="J146" s="154" t="s">
        <v>219</v>
      </c>
      <c r="K146" s="156" t="s">
        <v>7</v>
      </c>
      <c r="L146" s="155" t="s">
        <v>288</v>
      </c>
      <c r="M146" s="156" t="s">
        <v>9</v>
      </c>
      <c r="N146" s="156" t="s">
        <v>133</v>
      </c>
      <c r="O146" s="156" t="s">
        <v>8</v>
      </c>
      <c r="P146" s="156" t="s">
        <v>2</v>
      </c>
      <c r="Q146" s="156" t="s">
        <v>290</v>
      </c>
      <c r="R146" s="155" t="s">
        <v>291</v>
      </c>
      <c r="S146" s="156" t="s">
        <v>292</v>
      </c>
      <c r="T146" s="155" t="s">
        <v>192</v>
      </c>
      <c r="U146" s="155" t="s">
        <v>293</v>
      </c>
      <c r="V146" s="156" t="s">
        <v>294</v>
      </c>
      <c r="W146" s="156" t="s">
        <v>290</v>
      </c>
      <c r="X146" s="156" t="s">
        <v>290</v>
      </c>
      <c r="Y146" s="156" t="s">
        <v>295</v>
      </c>
      <c r="Z146" s="156" t="s">
        <v>290</v>
      </c>
      <c r="AA146" s="156" t="s">
        <v>290</v>
      </c>
      <c r="AB146" s="156" t="s">
        <v>1026</v>
      </c>
      <c r="AC146" s="156" t="s">
        <v>290</v>
      </c>
      <c r="AD146" s="156" t="s">
        <v>290</v>
      </c>
      <c r="AE146" s="156" t="s">
        <v>290</v>
      </c>
      <c r="AF146" s="157" t="s">
        <v>313</v>
      </c>
      <c r="AG146" s="156" t="s">
        <v>290</v>
      </c>
      <c r="AH146" s="155" t="s">
        <v>297</v>
      </c>
      <c r="AI146" s="155" t="s">
        <v>297</v>
      </c>
      <c r="AJ146" s="156" t="s">
        <v>290</v>
      </c>
      <c r="AK146" s="158" t="s">
        <v>1097</v>
      </c>
      <c r="AL146" s="159" t="s">
        <v>299</v>
      </c>
    </row>
    <row r="147" spans="1:38" ht="409.5" x14ac:dyDescent="0.25">
      <c r="A147" s="94" t="str">
        <f t="shared" si="2"/>
        <v>Физические лица за исключением лиц с ОВЗ и инвалидов43.02.15 Поварское и кондитерское делоОсновное общее образованиеОчная</v>
      </c>
      <c r="B147" s="153">
        <v>142</v>
      </c>
      <c r="C147" s="154" t="s">
        <v>281</v>
      </c>
      <c r="D147" s="154" t="s">
        <v>1099</v>
      </c>
      <c r="E147" s="155" t="s">
        <v>282</v>
      </c>
      <c r="F147" s="154" t="s">
        <v>283</v>
      </c>
      <c r="G147" s="154" t="s">
        <v>284</v>
      </c>
      <c r="H147" s="155" t="s">
        <v>1039</v>
      </c>
      <c r="I147" s="155"/>
      <c r="J147" s="154" t="s">
        <v>219</v>
      </c>
      <c r="K147" s="156" t="s">
        <v>7</v>
      </c>
      <c r="L147" s="155" t="s">
        <v>288</v>
      </c>
      <c r="M147" s="156" t="s">
        <v>1</v>
      </c>
      <c r="N147" s="156" t="s">
        <v>1040</v>
      </c>
      <c r="O147" s="156" t="s">
        <v>8</v>
      </c>
      <c r="P147" s="156" t="s">
        <v>2</v>
      </c>
      <c r="Q147" s="156" t="s">
        <v>290</v>
      </c>
      <c r="R147" s="155" t="s">
        <v>291</v>
      </c>
      <c r="S147" s="156" t="s">
        <v>292</v>
      </c>
      <c r="T147" s="155" t="s">
        <v>192</v>
      </c>
      <c r="U147" s="155" t="s">
        <v>293</v>
      </c>
      <c r="V147" s="156" t="s">
        <v>294</v>
      </c>
      <c r="W147" s="156" t="s">
        <v>290</v>
      </c>
      <c r="X147" s="156" t="s">
        <v>290</v>
      </c>
      <c r="Y147" s="156" t="s">
        <v>487</v>
      </c>
      <c r="Z147" s="156" t="s">
        <v>290</v>
      </c>
      <c r="AA147" s="156" t="s">
        <v>290</v>
      </c>
      <c r="AB147" s="156" t="s">
        <v>1026</v>
      </c>
      <c r="AC147" s="156" t="s">
        <v>290</v>
      </c>
      <c r="AD147" s="156" t="s">
        <v>290</v>
      </c>
      <c r="AE147" s="156" t="s">
        <v>290</v>
      </c>
      <c r="AF147" s="157" t="s">
        <v>1041</v>
      </c>
      <c r="AG147" s="156" t="s">
        <v>290</v>
      </c>
      <c r="AH147" s="155" t="s">
        <v>297</v>
      </c>
      <c r="AI147" s="155" t="s">
        <v>297</v>
      </c>
      <c r="AJ147" s="156" t="s">
        <v>290</v>
      </c>
      <c r="AK147" s="158" t="s">
        <v>1097</v>
      </c>
      <c r="AL147" s="159" t="s">
        <v>299</v>
      </c>
    </row>
    <row r="148" spans="1:38" ht="409.5" x14ac:dyDescent="0.25">
      <c r="A148" s="94" t="str">
        <f t="shared" si="2"/>
        <v>Физические лица с ОВЗ и инвалиды43.02.15 Поварское и кондитерское делоОсновное общее образованиеОчная</v>
      </c>
      <c r="B148" s="153">
        <v>143</v>
      </c>
      <c r="C148" s="154" t="s">
        <v>281</v>
      </c>
      <c r="D148" s="154" t="s">
        <v>1099</v>
      </c>
      <c r="E148" s="155" t="s">
        <v>282</v>
      </c>
      <c r="F148" s="154" t="s">
        <v>283</v>
      </c>
      <c r="G148" s="154" t="s">
        <v>284</v>
      </c>
      <c r="H148" s="155" t="s">
        <v>1235</v>
      </c>
      <c r="I148" s="155"/>
      <c r="J148" s="154" t="s">
        <v>219</v>
      </c>
      <c r="K148" s="156" t="s">
        <v>7</v>
      </c>
      <c r="L148" s="155" t="s">
        <v>288</v>
      </c>
      <c r="M148" s="156" t="s">
        <v>9</v>
      </c>
      <c r="N148" s="156" t="s">
        <v>1040</v>
      </c>
      <c r="O148" s="156" t="s">
        <v>8</v>
      </c>
      <c r="P148" s="156" t="s">
        <v>2</v>
      </c>
      <c r="Q148" s="156" t="s">
        <v>290</v>
      </c>
      <c r="R148" s="155" t="s">
        <v>291</v>
      </c>
      <c r="S148" s="156" t="s">
        <v>292</v>
      </c>
      <c r="T148" s="155" t="s">
        <v>192</v>
      </c>
      <c r="U148" s="155" t="s">
        <v>293</v>
      </c>
      <c r="V148" s="156" t="s">
        <v>294</v>
      </c>
      <c r="W148" s="156" t="s">
        <v>290</v>
      </c>
      <c r="X148" s="156" t="s">
        <v>290</v>
      </c>
      <c r="Y148" s="156" t="s">
        <v>295</v>
      </c>
      <c r="Z148" s="156" t="s">
        <v>290</v>
      </c>
      <c r="AA148" s="156" t="s">
        <v>290</v>
      </c>
      <c r="AB148" s="156" t="s">
        <v>314</v>
      </c>
      <c r="AC148" s="156" t="s">
        <v>290</v>
      </c>
      <c r="AD148" s="156" t="s">
        <v>290</v>
      </c>
      <c r="AE148" s="156" t="s">
        <v>290</v>
      </c>
      <c r="AF148" s="157" t="s">
        <v>1236</v>
      </c>
      <c r="AG148" s="156" t="s">
        <v>290</v>
      </c>
      <c r="AH148" s="155" t="s">
        <v>297</v>
      </c>
      <c r="AI148" s="155" t="s">
        <v>297</v>
      </c>
      <c r="AJ148" s="156" t="s">
        <v>290</v>
      </c>
      <c r="AK148" s="158" t="s">
        <v>298</v>
      </c>
      <c r="AL148" s="159" t="s">
        <v>299</v>
      </c>
    </row>
    <row r="149" spans="1:38" ht="409.5" x14ac:dyDescent="0.25">
      <c r="A149" s="94" t="str">
        <f t="shared" si="2"/>
        <v>Физические лица за исключением лиц с ОВЗ и инвалидов08.01.05 Мастер столярно-плотничных и паркетных работОсновное общее образованиеОчная</v>
      </c>
      <c r="B149" s="153">
        <v>144</v>
      </c>
      <c r="C149" s="154" t="s">
        <v>281</v>
      </c>
      <c r="D149" s="154" t="s">
        <v>1099</v>
      </c>
      <c r="E149" s="155" t="s">
        <v>282</v>
      </c>
      <c r="F149" s="154" t="s">
        <v>283</v>
      </c>
      <c r="G149" s="154" t="s">
        <v>284</v>
      </c>
      <c r="H149" s="155" t="s">
        <v>1008</v>
      </c>
      <c r="I149" s="155"/>
      <c r="J149" s="154" t="s">
        <v>286</v>
      </c>
      <c r="K149" s="156" t="s">
        <v>287</v>
      </c>
      <c r="L149" s="155" t="s">
        <v>288</v>
      </c>
      <c r="M149" s="156" t="s">
        <v>1</v>
      </c>
      <c r="N149" s="156" t="s">
        <v>319</v>
      </c>
      <c r="O149" s="156" t="s">
        <v>8</v>
      </c>
      <c r="P149" s="156" t="s">
        <v>2</v>
      </c>
      <c r="Q149" s="156" t="s">
        <v>290</v>
      </c>
      <c r="R149" s="155" t="s">
        <v>291</v>
      </c>
      <c r="S149" s="156" t="s">
        <v>292</v>
      </c>
      <c r="T149" s="155" t="s">
        <v>192</v>
      </c>
      <c r="U149" s="155" t="s">
        <v>293</v>
      </c>
      <c r="V149" s="156" t="s">
        <v>294</v>
      </c>
      <c r="W149" s="156" t="s">
        <v>290</v>
      </c>
      <c r="X149" s="156" t="s">
        <v>290</v>
      </c>
      <c r="Y149" s="156" t="s">
        <v>487</v>
      </c>
      <c r="Z149" s="156" t="s">
        <v>290</v>
      </c>
      <c r="AA149" s="156" t="s">
        <v>290</v>
      </c>
      <c r="AB149" s="156" t="s">
        <v>1004</v>
      </c>
      <c r="AC149" s="156" t="s">
        <v>290</v>
      </c>
      <c r="AD149" s="156" t="s">
        <v>290</v>
      </c>
      <c r="AE149" s="156" t="s">
        <v>290</v>
      </c>
      <c r="AF149" s="157" t="s">
        <v>317</v>
      </c>
      <c r="AG149" s="156" t="s">
        <v>290</v>
      </c>
      <c r="AH149" s="155" t="s">
        <v>297</v>
      </c>
      <c r="AI149" s="155" t="s">
        <v>297</v>
      </c>
      <c r="AJ149" s="156" t="s">
        <v>290</v>
      </c>
      <c r="AK149" s="158" t="s">
        <v>1097</v>
      </c>
      <c r="AL149" s="159" t="s">
        <v>299</v>
      </c>
    </row>
    <row r="150" spans="1:38" ht="409.5" x14ac:dyDescent="0.25">
      <c r="A150" s="94" t="str">
        <f t="shared" si="2"/>
        <v>Физические лица с ОВЗ и инвалиды08.01.05 Мастер столярно-плотничных и паркетных работОсновное общее образованиеОчная</v>
      </c>
      <c r="B150" s="153">
        <v>145</v>
      </c>
      <c r="C150" s="154" t="s">
        <v>281</v>
      </c>
      <c r="D150" s="154" t="s">
        <v>1099</v>
      </c>
      <c r="E150" s="155" t="s">
        <v>282</v>
      </c>
      <c r="F150" s="154" t="s">
        <v>283</v>
      </c>
      <c r="G150" s="154" t="s">
        <v>284</v>
      </c>
      <c r="H150" s="155" t="s">
        <v>318</v>
      </c>
      <c r="I150" s="155"/>
      <c r="J150" s="154" t="s">
        <v>286</v>
      </c>
      <c r="K150" s="156" t="s">
        <v>287</v>
      </c>
      <c r="L150" s="155" t="s">
        <v>288</v>
      </c>
      <c r="M150" s="156" t="s">
        <v>9</v>
      </c>
      <c r="N150" s="156" t="s">
        <v>319</v>
      </c>
      <c r="O150" s="156" t="s">
        <v>8</v>
      </c>
      <c r="P150" s="156" t="s">
        <v>2</v>
      </c>
      <c r="Q150" s="156" t="s">
        <v>290</v>
      </c>
      <c r="R150" s="155" t="s">
        <v>291</v>
      </c>
      <c r="S150" s="156" t="s">
        <v>292</v>
      </c>
      <c r="T150" s="155" t="s">
        <v>192</v>
      </c>
      <c r="U150" s="155" t="s">
        <v>293</v>
      </c>
      <c r="V150" s="156" t="s">
        <v>294</v>
      </c>
      <c r="W150" s="156" t="s">
        <v>290</v>
      </c>
      <c r="X150" s="156" t="s">
        <v>290</v>
      </c>
      <c r="Y150" s="156" t="s">
        <v>487</v>
      </c>
      <c r="Z150" s="156" t="s">
        <v>290</v>
      </c>
      <c r="AA150" s="156" t="s">
        <v>290</v>
      </c>
      <c r="AB150" s="156" t="s">
        <v>1004</v>
      </c>
      <c r="AC150" s="156" t="s">
        <v>290</v>
      </c>
      <c r="AD150" s="156" t="s">
        <v>290</v>
      </c>
      <c r="AE150" s="156" t="s">
        <v>290</v>
      </c>
      <c r="AF150" s="157" t="s">
        <v>320</v>
      </c>
      <c r="AG150" s="156" t="s">
        <v>290</v>
      </c>
      <c r="AH150" s="155" t="s">
        <v>297</v>
      </c>
      <c r="AI150" s="155" t="s">
        <v>297</v>
      </c>
      <c r="AJ150" s="156" t="s">
        <v>290</v>
      </c>
      <c r="AK150" s="158" t="s">
        <v>298</v>
      </c>
      <c r="AL150" s="159" t="s">
        <v>299</v>
      </c>
    </row>
    <row r="151" spans="1:38" ht="409.5" x14ac:dyDescent="0.25">
      <c r="A151" s="94" t="str">
        <f t="shared" si="2"/>
        <v>Физические лица за исключением лиц с ОВЗ и инвалидов08.01.06 Мастер сухого строительстваОсновное общее образованиеОчная</v>
      </c>
      <c r="B151" s="153">
        <v>146</v>
      </c>
      <c r="C151" s="154" t="s">
        <v>281</v>
      </c>
      <c r="D151" s="154" t="s">
        <v>1099</v>
      </c>
      <c r="E151" s="155" t="s">
        <v>282</v>
      </c>
      <c r="F151" s="154" t="s">
        <v>283</v>
      </c>
      <c r="G151" s="154" t="s">
        <v>284</v>
      </c>
      <c r="H151" s="155" t="s">
        <v>1009</v>
      </c>
      <c r="I151" s="155"/>
      <c r="J151" s="154" t="s">
        <v>286</v>
      </c>
      <c r="K151" s="156" t="s">
        <v>287</v>
      </c>
      <c r="L151" s="155" t="s">
        <v>288</v>
      </c>
      <c r="M151" s="156" t="s">
        <v>1</v>
      </c>
      <c r="N151" s="156" t="s">
        <v>1010</v>
      </c>
      <c r="O151" s="156" t="s">
        <v>8</v>
      </c>
      <c r="P151" s="156" t="s">
        <v>2</v>
      </c>
      <c r="Q151" s="156" t="s">
        <v>290</v>
      </c>
      <c r="R151" s="155" t="s">
        <v>291</v>
      </c>
      <c r="S151" s="156" t="s">
        <v>292</v>
      </c>
      <c r="T151" s="155" t="s">
        <v>192</v>
      </c>
      <c r="U151" s="155" t="s">
        <v>293</v>
      </c>
      <c r="V151" s="156" t="s">
        <v>294</v>
      </c>
      <c r="W151" s="156" t="s">
        <v>290</v>
      </c>
      <c r="X151" s="156" t="s">
        <v>290</v>
      </c>
      <c r="Y151" s="156" t="s">
        <v>487</v>
      </c>
      <c r="Z151" s="156" t="s">
        <v>290</v>
      </c>
      <c r="AA151" s="156" t="s">
        <v>290</v>
      </c>
      <c r="AB151" s="156" t="s">
        <v>1004</v>
      </c>
      <c r="AC151" s="156" t="s">
        <v>290</v>
      </c>
      <c r="AD151" s="156" t="s">
        <v>290</v>
      </c>
      <c r="AE151" s="156" t="s">
        <v>290</v>
      </c>
      <c r="AF151" s="157" t="s">
        <v>1196</v>
      </c>
      <c r="AG151" s="156" t="s">
        <v>290</v>
      </c>
      <c r="AH151" s="155" t="s">
        <v>297</v>
      </c>
      <c r="AI151" s="155" t="s">
        <v>297</v>
      </c>
      <c r="AJ151" s="156" t="s">
        <v>290</v>
      </c>
      <c r="AK151" s="158" t="s">
        <v>1097</v>
      </c>
      <c r="AL151" s="159" t="s">
        <v>299</v>
      </c>
    </row>
    <row r="152" spans="1:38" ht="409.5" x14ac:dyDescent="0.25">
      <c r="A152" s="94" t="str">
        <f t="shared" si="2"/>
        <v>Физические лица за исключением лиц с ОВЗ и инвалидов08.01.07 Мастер общестроительных работОсновное общее образованиеОчная</v>
      </c>
      <c r="B152" s="153">
        <v>147</v>
      </c>
      <c r="C152" s="154" t="s">
        <v>281</v>
      </c>
      <c r="D152" s="154" t="s">
        <v>1099</v>
      </c>
      <c r="E152" s="155" t="s">
        <v>282</v>
      </c>
      <c r="F152" s="154" t="s">
        <v>283</v>
      </c>
      <c r="G152" s="154" t="s">
        <v>284</v>
      </c>
      <c r="H152" s="155" t="s">
        <v>1011</v>
      </c>
      <c r="I152" s="155"/>
      <c r="J152" s="154" t="s">
        <v>286</v>
      </c>
      <c r="K152" s="156" t="s">
        <v>287</v>
      </c>
      <c r="L152" s="155" t="s">
        <v>288</v>
      </c>
      <c r="M152" s="156" t="s">
        <v>1</v>
      </c>
      <c r="N152" s="156" t="s">
        <v>1012</v>
      </c>
      <c r="O152" s="156" t="s">
        <v>8</v>
      </c>
      <c r="P152" s="156" t="s">
        <v>2</v>
      </c>
      <c r="Q152" s="156" t="s">
        <v>290</v>
      </c>
      <c r="R152" s="155" t="s">
        <v>291</v>
      </c>
      <c r="S152" s="156" t="s">
        <v>292</v>
      </c>
      <c r="T152" s="155" t="s">
        <v>192</v>
      </c>
      <c r="U152" s="155" t="s">
        <v>293</v>
      </c>
      <c r="V152" s="156" t="s">
        <v>294</v>
      </c>
      <c r="W152" s="156" t="s">
        <v>290</v>
      </c>
      <c r="X152" s="156" t="s">
        <v>290</v>
      </c>
      <c r="Y152" s="156" t="s">
        <v>487</v>
      </c>
      <c r="Z152" s="156" t="s">
        <v>290</v>
      </c>
      <c r="AA152" s="156" t="s">
        <v>290</v>
      </c>
      <c r="AB152" s="156" t="s">
        <v>1004</v>
      </c>
      <c r="AC152" s="156" t="s">
        <v>290</v>
      </c>
      <c r="AD152" s="156" t="s">
        <v>290</v>
      </c>
      <c r="AE152" s="156" t="s">
        <v>290</v>
      </c>
      <c r="AF152" s="157" t="s">
        <v>1197</v>
      </c>
      <c r="AG152" s="156" t="s">
        <v>290</v>
      </c>
      <c r="AH152" s="155" t="s">
        <v>297</v>
      </c>
      <c r="AI152" s="155" t="s">
        <v>297</v>
      </c>
      <c r="AJ152" s="156" t="s">
        <v>290</v>
      </c>
      <c r="AK152" s="158" t="s">
        <v>1097</v>
      </c>
      <c r="AL152" s="159" t="s">
        <v>299</v>
      </c>
    </row>
    <row r="153" spans="1:38" ht="409.5" x14ac:dyDescent="0.25">
      <c r="A153" s="94" t="str">
        <f t="shared" si="2"/>
        <v>Физические лица за исключением лиц с ОВЗ и инвалидов08.01.08 Мастер отделочных строительных работОсновное общее образованиеОчная</v>
      </c>
      <c r="B153" s="153">
        <v>148</v>
      </c>
      <c r="C153" s="154" t="s">
        <v>281</v>
      </c>
      <c r="D153" s="154" t="s">
        <v>1099</v>
      </c>
      <c r="E153" s="155" t="s">
        <v>282</v>
      </c>
      <c r="F153" s="154" t="s">
        <v>283</v>
      </c>
      <c r="G153" s="154" t="s">
        <v>284</v>
      </c>
      <c r="H153" s="155" t="s">
        <v>1013</v>
      </c>
      <c r="I153" s="155"/>
      <c r="J153" s="154" t="s">
        <v>286</v>
      </c>
      <c r="K153" s="156" t="s">
        <v>287</v>
      </c>
      <c r="L153" s="155" t="s">
        <v>288</v>
      </c>
      <c r="M153" s="156" t="s">
        <v>1</v>
      </c>
      <c r="N153" s="156" t="s">
        <v>322</v>
      </c>
      <c r="O153" s="156" t="s">
        <v>8</v>
      </c>
      <c r="P153" s="156" t="s">
        <v>2</v>
      </c>
      <c r="Q153" s="156" t="s">
        <v>290</v>
      </c>
      <c r="R153" s="155" t="s">
        <v>291</v>
      </c>
      <c r="S153" s="156" t="s">
        <v>292</v>
      </c>
      <c r="T153" s="155" t="s">
        <v>192</v>
      </c>
      <c r="U153" s="155" t="s">
        <v>293</v>
      </c>
      <c r="V153" s="156" t="s">
        <v>294</v>
      </c>
      <c r="W153" s="156" t="s">
        <v>290</v>
      </c>
      <c r="X153" s="156" t="s">
        <v>290</v>
      </c>
      <c r="Y153" s="156" t="s">
        <v>487</v>
      </c>
      <c r="Z153" s="156" t="s">
        <v>290</v>
      </c>
      <c r="AA153" s="156" t="s">
        <v>290</v>
      </c>
      <c r="AB153" s="156" t="s">
        <v>1004</v>
      </c>
      <c r="AC153" s="156" t="s">
        <v>290</v>
      </c>
      <c r="AD153" s="156" t="s">
        <v>290</v>
      </c>
      <c r="AE153" s="156" t="s">
        <v>290</v>
      </c>
      <c r="AF153" s="157" t="s">
        <v>1014</v>
      </c>
      <c r="AG153" s="156" t="s">
        <v>290</v>
      </c>
      <c r="AH153" s="155" t="s">
        <v>297</v>
      </c>
      <c r="AI153" s="155" t="s">
        <v>297</v>
      </c>
      <c r="AJ153" s="156" t="s">
        <v>290</v>
      </c>
      <c r="AK153" s="158" t="s">
        <v>1097</v>
      </c>
      <c r="AL153" s="159" t="s">
        <v>299</v>
      </c>
    </row>
    <row r="154" spans="1:38" ht="409.5" x14ac:dyDescent="0.25">
      <c r="A154" s="94" t="str">
        <f t="shared" si="2"/>
        <v>Физические лица с ОВЗ и инвалиды08.01.08 Мастер отделочных строительных работОсновное общее образованиеОчная</v>
      </c>
      <c r="B154" s="153">
        <v>149</v>
      </c>
      <c r="C154" s="154" t="s">
        <v>281</v>
      </c>
      <c r="D154" s="154" t="s">
        <v>1099</v>
      </c>
      <c r="E154" s="155" t="s">
        <v>282</v>
      </c>
      <c r="F154" s="154" t="s">
        <v>283</v>
      </c>
      <c r="G154" s="154" t="s">
        <v>284</v>
      </c>
      <c r="H154" s="155" t="s">
        <v>321</v>
      </c>
      <c r="I154" s="155"/>
      <c r="J154" s="154" t="s">
        <v>286</v>
      </c>
      <c r="K154" s="156" t="s">
        <v>287</v>
      </c>
      <c r="L154" s="155" t="s">
        <v>288</v>
      </c>
      <c r="M154" s="156" t="s">
        <v>9</v>
      </c>
      <c r="N154" s="156" t="s">
        <v>322</v>
      </c>
      <c r="O154" s="156" t="s">
        <v>8</v>
      </c>
      <c r="P154" s="156" t="s">
        <v>2</v>
      </c>
      <c r="Q154" s="156" t="s">
        <v>290</v>
      </c>
      <c r="R154" s="155" t="s">
        <v>291</v>
      </c>
      <c r="S154" s="156" t="s">
        <v>292</v>
      </c>
      <c r="T154" s="155" t="s">
        <v>192</v>
      </c>
      <c r="U154" s="155" t="s">
        <v>293</v>
      </c>
      <c r="V154" s="156" t="s">
        <v>294</v>
      </c>
      <c r="W154" s="156" t="s">
        <v>290</v>
      </c>
      <c r="X154" s="156" t="s">
        <v>290</v>
      </c>
      <c r="Y154" s="156" t="s">
        <v>487</v>
      </c>
      <c r="Z154" s="156" t="s">
        <v>290</v>
      </c>
      <c r="AA154" s="156" t="s">
        <v>290</v>
      </c>
      <c r="AB154" s="156" t="s">
        <v>1004</v>
      </c>
      <c r="AC154" s="156" t="s">
        <v>290</v>
      </c>
      <c r="AD154" s="156" t="s">
        <v>290</v>
      </c>
      <c r="AE154" s="156" t="s">
        <v>290</v>
      </c>
      <c r="AF154" s="157" t="s">
        <v>1014</v>
      </c>
      <c r="AG154" s="156" t="s">
        <v>290</v>
      </c>
      <c r="AH154" s="155" t="s">
        <v>297</v>
      </c>
      <c r="AI154" s="155" t="s">
        <v>297</v>
      </c>
      <c r="AJ154" s="156" t="s">
        <v>290</v>
      </c>
      <c r="AK154" s="158" t="s">
        <v>298</v>
      </c>
      <c r="AL154" s="159" t="s">
        <v>299</v>
      </c>
    </row>
    <row r="155" spans="1:38" ht="409.5" x14ac:dyDescent="0.25">
      <c r="A155" s="94" t="str">
        <f t="shared" si="2"/>
        <v>Физические лица за исключением лиц с ОВЗ и инвалидов08.01.10 Мастер жилищно-коммунального хозяйстваОсновное общее образованиеОчная</v>
      </c>
      <c r="B155" s="153">
        <v>150</v>
      </c>
      <c r="C155" s="154" t="s">
        <v>281</v>
      </c>
      <c r="D155" s="154" t="s">
        <v>1099</v>
      </c>
      <c r="E155" s="155" t="s">
        <v>282</v>
      </c>
      <c r="F155" s="154" t="s">
        <v>283</v>
      </c>
      <c r="G155" s="154" t="s">
        <v>284</v>
      </c>
      <c r="H155" s="155" t="s">
        <v>323</v>
      </c>
      <c r="I155" s="155"/>
      <c r="J155" s="154" t="s">
        <v>286</v>
      </c>
      <c r="K155" s="156" t="s">
        <v>287</v>
      </c>
      <c r="L155" s="155" t="s">
        <v>288</v>
      </c>
      <c r="M155" s="156" t="s">
        <v>1</v>
      </c>
      <c r="N155" s="156" t="s">
        <v>324</v>
      </c>
      <c r="O155" s="156" t="s">
        <v>8</v>
      </c>
      <c r="P155" s="156" t="s">
        <v>2</v>
      </c>
      <c r="Q155" s="156" t="s">
        <v>290</v>
      </c>
      <c r="R155" s="155" t="s">
        <v>291</v>
      </c>
      <c r="S155" s="156" t="s">
        <v>292</v>
      </c>
      <c r="T155" s="155" t="s">
        <v>192</v>
      </c>
      <c r="U155" s="155" t="s">
        <v>293</v>
      </c>
      <c r="V155" s="156" t="s">
        <v>294</v>
      </c>
      <c r="W155" s="156" t="s">
        <v>290</v>
      </c>
      <c r="X155" s="156" t="s">
        <v>290</v>
      </c>
      <c r="Y155" s="156" t="s">
        <v>487</v>
      </c>
      <c r="Z155" s="156" t="s">
        <v>290</v>
      </c>
      <c r="AA155" s="156" t="s">
        <v>290</v>
      </c>
      <c r="AB155" s="156" t="s">
        <v>1004</v>
      </c>
      <c r="AC155" s="156" t="s">
        <v>290</v>
      </c>
      <c r="AD155" s="156" t="s">
        <v>290</v>
      </c>
      <c r="AE155" s="156" t="s">
        <v>290</v>
      </c>
      <c r="AF155" s="157" t="s">
        <v>325</v>
      </c>
      <c r="AG155" s="156" t="s">
        <v>290</v>
      </c>
      <c r="AH155" s="155" t="s">
        <v>297</v>
      </c>
      <c r="AI155" s="155" t="s">
        <v>297</v>
      </c>
      <c r="AJ155" s="156" t="s">
        <v>290</v>
      </c>
      <c r="AK155" s="158" t="s">
        <v>298</v>
      </c>
      <c r="AL155" s="159" t="s">
        <v>299</v>
      </c>
    </row>
    <row r="156" spans="1:38" ht="409.5" x14ac:dyDescent="0.25">
      <c r="A156" s="94" t="str">
        <f t="shared" si="2"/>
        <v>Физические лица за исключением лиц с ОВЗ и инвалидов08.01.14 Монтажник санитарно-технических, вентиляционных систем и оборудованияОсновное общее образованиеОчная</v>
      </c>
      <c r="B156" s="153">
        <v>151</v>
      </c>
      <c r="C156" s="154" t="s">
        <v>281</v>
      </c>
      <c r="D156" s="154" t="s">
        <v>1099</v>
      </c>
      <c r="E156" s="155" t="s">
        <v>282</v>
      </c>
      <c r="F156" s="154" t="s">
        <v>283</v>
      </c>
      <c r="G156" s="154" t="s">
        <v>284</v>
      </c>
      <c r="H156" s="155" t="s">
        <v>326</v>
      </c>
      <c r="I156" s="155"/>
      <c r="J156" s="154" t="s">
        <v>286</v>
      </c>
      <c r="K156" s="156" t="s">
        <v>287</v>
      </c>
      <c r="L156" s="155" t="s">
        <v>288</v>
      </c>
      <c r="M156" s="156" t="s">
        <v>1</v>
      </c>
      <c r="N156" s="156" t="s">
        <v>327</v>
      </c>
      <c r="O156" s="156" t="s">
        <v>8</v>
      </c>
      <c r="P156" s="156" t="s">
        <v>2</v>
      </c>
      <c r="Q156" s="156" t="s">
        <v>290</v>
      </c>
      <c r="R156" s="155" t="s">
        <v>291</v>
      </c>
      <c r="S156" s="156" t="s">
        <v>292</v>
      </c>
      <c r="T156" s="155" t="s">
        <v>192</v>
      </c>
      <c r="U156" s="155" t="s">
        <v>293</v>
      </c>
      <c r="V156" s="156" t="s">
        <v>294</v>
      </c>
      <c r="W156" s="156" t="s">
        <v>290</v>
      </c>
      <c r="X156" s="156" t="s">
        <v>290</v>
      </c>
      <c r="Y156" s="156" t="s">
        <v>487</v>
      </c>
      <c r="Z156" s="156" t="s">
        <v>290</v>
      </c>
      <c r="AA156" s="156" t="s">
        <v>290</v>
      </c>
      <c r="AB156" s="156" t="s">
        <v>1004</v>
      </c>
      <c r="AC156" s="156" t="s">
        <v>290</v>
      </c>
      <c r="AD156" s="156" t="s">
        <v>290</v>
      </c>
      <c r="AE156" s="156" t="s">
        <v>290</v>
      </c>
      <c r="AF156" s="157" t="s">
        <v>317</v>
      </c>
      <c r="AG156" s="156" t="s">
        <v>290</v>
      </c>
      <c r="AH156" s="155" t="s">
        <v>297</v>
      </c>
      <c r="AI156" s="155" t="s">
        <v>297</v>
      </c>
      <c r="AJ156" s="156" t="s">
        <v>290</v>
      </c>
      <c r="AK156" s="158" t="s">
        <v>298</v>
      </c>
      <c r="AL156" s="159" t="s">
        <v>299</v>
      </c>
    </row>
    <row r="157" spans="1:38" ht="409.5" x14ac:dyDescent="0.25">
      <c r="A157" s="94" t="str">
        <f t="shared" si="2"/>
        <v>Физические лица за исключением лиц с ОВЗ и инвалидов09.01.01 Наладчик аппаратного и программного обеспеченияОсновное общее образованиеОчная</v>
      </c>
      <c r="B157" s="153">
        <v>152</v>
      </c>
      <c r="C157" s="154" t="s">
        <v>281</v>
      </c>
      <c r="D157" s="154" t="s">
        <v>1099</v>
      </c>
      <c r="E157" s="155" t="s">
        <v>282</v>
      </c>
      <c r="F157" s="154" t="s">
        <v>283</v>
      </c>
      <c r="G157" s="154" t="s">
        <v>284</v>
      </c>
      <c r="H157" s="155" t="s">
        <v>1015</v>
      </c>
      <c r="I157" s="155"/>
      <c r="J157" s="154" t="s">
        <v>286</v>
      </c>
      <c r="K157" s="156" t="s">
        <v>287</v>
      </c>
      <c r="L157" s="155" t="s">
        <v>288</v>
      </c>
      <c r="M157" s="156" t="s">
        <v>1</v>
      </c>
      <c r="N157" s="156" t="s">
        <v>336</v>
      </c>
      <c r="O157" s="156" t="s">
        <v>8</v>
      </c>
      <c r="P157" s="156" t="s">
        <v>2</v>
      </c>
      <c r="Q157" s="156" t="s">
        <v>290</v>
      </c>
      <c r="R157" s="155" t="s">
        <v>291</v>
      </c>
      <c r="S157" s="156" t="s">
        <v>292</v>
      </c>
      <c r="T157" s="155" t="s">
        <v>192</v>
      </c>
      <c r="U157" s="155" t="s">
        <v>293</v>
      </c>
      <c r="V157" s="156" t="s">
        <v>294</v>
      </c>
      <c r="W157" s="156" t="s">
        <v>290</v>
      </c>
      <c r="X157" s="156" t="s">
        <v>290</v>
      </c>
      <c r="Y157" s="156" t="s">
        <v>487</v>
      </c>
      <c r="Z157" s="156" t="s">
        <v>290</v>
      </c>
      <c r="AA157" s="156" t="s">
        <v>290</v>
      </c>
      <c r="AB157" s="156" t="s">
        <v>1004</v>
      </c>
      <c r="AC157" s="156" t="s">
        <v>290</v>
      </c>
      <c r="AD157" s="156" t="s">
        <v>290</v>
      </c>
      <c r="AE157" s="156" t="s">
        <v>290</v>
      </c>
      <c r="AF157" s="157" t="s">
        <v>337</v>
      </c>
      <c r="AG157" s="156" t="s">
        <v>290</v>
      </c>
      <c r="AH157" s="155" t="s">
        <v>297</v>
      </c>
      <c r="AI157" s="155" t="s">
        <v>297</v>
      </c>
      <c r="AJ157" s="156" t="s">
        <v>290</v>
      </c>
      <c r="AK157" s="158" t="s">
        <v>1097</v>
      </c>
      <c r="AL157" s="159" t="s">
        <v>299</v>
      </c>
    </row>
    <row r="158" spans="1:38" ht="409.5" x14ac:dyDescent="0.25">
      <c r="A158" s="94" t="str">
        <f t="shared" si="2"/>
        <v>Физические лица с ОВЗ и инвалиды09.01.01 Наладчик аппаратного и программного обеспеченияОсновное общее образованиеОчная</v>
      </c>
      <c r="B158" s="153">
        <v>153</v>
      </c>
      <c r="C158" s="154" t="s">
        <v>281</v>
      </c>
      <c r="D158" s="154" t="s">
        <v>1099</v>
      </c>
      <c r="E158" s="155" t="s">
        <v>282</v>
      </c>
      <c r="F158" s="154" t="s">
        <v>283</v>
      </c>
      <c r="G158" s="154" t="s">
        <v>284</v>
      </c>
      <c r="H158" s="155" t="s">
        <v>335</v>
      </c>
      <c r="I158" s="155"/>
      <c r="J158" s="154" t="s">
        <v>286</v>
      </c>
      <c r="K158" s="156" t="s">
        <v>287</v>
      </c>
      <c r="L158" s="155" t="s">
        <v>288</v>
      </c>
      <c r="M158" s="156" t="s">
        <v>9</v>
      </c>
      <c r="N158" s="156" t="s">
        <v>336</v>
      </c>
      <c r="O158" s="156" t="s">
        <v>8</v>
      </c>
      <c r="P158" s="156" t="s">
        <v>2</v>
      </c>
      <c r="Q158" s="156" t="s">
        <v>290</v>
      </c>
      <c r="R158" s="155" t="s">
        <v>291</v>
      </c>
      <c r="S158" s="156" t="s">
        <v>292</v>
      </c>
      <c r="T158" s="155" t="s">
        <v>192</v>
      </c>
      <c r="U158" s="155" t="s">
        <v>293</v>
      </c>
      <c r="V158" s="156" t="s">
        <v>294</v>
      </c>
      <c r="W158" s="156" t="s">
        <v>290</v>
      </c>
      <c r="X158" s="156" t="s">
        <v>290</v>
      </c>
      <c r="Y158" s="156" t="s">
        <v>487</v>
      </c>
      <c r="Z158" s="156" t="s">
        <v>290</v>
      </c>
      <c r="AA158" s="156" t="s">
        <v>290</v>
      </c>
      <c r="AB158" s="156" t="s">
        <v>1004</v>
      </c>
      <c r="AC158" s="156" t="s">
        <v>290</v>
      </c>
      <c r="AD158" s="156" t="s">
        <v>290</v>
      </c>
      <c r="AE158" s="156" t="s">
        <v>290</v>
      </c>
      <c r="AF158" s="157" t="s">
        <v>337</v>
      </c>
      <c r="AG158" s="156" t="s">
        <v>290</v>
      </c>
      <c r="AH158" s="155" t="s">
        <v>297</v>
      </c>
      <c r="AI158" s="155" t="s">
        <v>297</v>
      </c>
      <c r="AJ158" s="156" t="s">
        <v>290</v>
      </c>
      <c r="AK158" s="158" t="s">
        <v>298</v>
      </c>
      <c r="AL158" s="159" t="s">
        <v>299</v>
      </c>
    </row>
    <row r="159" spans="1:38" ht="409.5" x14ac:dyDescent="0.25">
      <c r="A159" s="94" t="str">
        <f t="shared" si="2"/>
        <v>Физические лица за исключением лиц с ОВЗ и инвалидов09.01.02 Наладчик компьютерных сетейОсновное общее образованиеОчная</v>
      </c>
      <c r="B159" s="153">
        <v>154</v>
      </c>
      <c r="C159" s="154" t="s">
        <v>281</v>
      </c>
      <c r="D159" s="154" t="s">
        <v>1099</v>
      </c>
      <c r="E159" s="155" t="s">
        <v>282</v>
      </c>
      <c r="F159" s="154" t="s">
        <v>283</v>
      </c>
      <c r="G159" s="154" t="s">
        <v>284</v>
      </c>
      <c r="H159" s="155" t="s">
        <v>338</v>
      </c>
      <c r="I159" s="155"/>
      <c r="J159" s="154" t="s">
        <v>286</v>
      </c>
      <c r="K159" s="156" t="s">
        <v>287</v>
      </c>
      <c r="L159" s="155" t="s">
        <v>288</v>
      </c>
      <c r="M159" s="156" t="s">
        <v>1</v>
      </c>
      <c r="N159" s="156" t="s">
        <v>339</v>
      </c>
      <c r="O159" s="156" t="s">
        <v>8</v>
      </c>
      <c r="P159" s="156" t="s">
        <v>2</v>
      </c>
      <c r="Q159" s="156" t="s">
        <v>290</v>
      </c>
      <c r="R159" s="155" t="s">
        <v>291</v>
      </c>
      <c r="S159" s="156" t="s">
        <v>292</v>
      </c>
      <c r="T159" s="155" t="s">
        <v>192</v>
      </c>
      <c r="U159" s="155" t="s">
        <v>293</v>
      </c>
      <c r="V159" s="156" t="s">
        <v>294</v>
      </c>
      <c r="W159" s="156" t="s">
        <v>290</v>
      </c>
      <c r="X159" s="156" t="s">
        <v>290</v>
      </c>
      <c r="Y159" s="156" t="s">
        <v>487</v>
      </c>
      <c r="Z159" s="156" t="s">
        <v>290</v>
      </c>
      <c r="AA159" s="156" t="s">
        <v>290</v>
      </c>
      <c r="AB159" s="156" t="s">
        <v>1004</v>
      </c>
      <c r="AC159" s="156" t="s">
        <v>290</v>
      </c>
      <c r="AD159" s="156" t="s">
        <v>290</v>
      </c>
      <c r="AE159" s="156" t="s">
        <v>290</v>
      </c>
      <c r="AF159" s="157" t="s">
        <v>340</v>
      </c>
      <c r="AG159" s="156" t="s">
        <v>290</v>
      </c>
      <c r="AH159" s="155" t="s">
        <v>297</v>
      </c>
      <c r="AI159" s="155" t="s">
        <v>297</v>
      </c>
      <c r="AJ159" s="156" t="s">
        <v>290</v>
      </c>
      <c r="AK159" s="158" t="s">
        <v>298</v>
      </c>
      <c r="AL159" s="159" t="s">
        <v>299</v>
      </c>
    </row>
    <row r="160" spans="1:38" ht="409.5" x14ac:dyDescent="0.25">
      <c r="A160" s="94" t="str">
        <f t="shared" si="2"/>
        <v>Физические лица с ОВЗ и инвалиды09.01.02 Наладчик компьютерных сетейОсновное общее образованиеОчная</v>
      </c>
      <c r="B160" s="153">
        <v>155</v>
      </c>
      <c r="C160" s="154" t="s">
        <v>281</v>
      </c>
      <c r="D160" s="154" t="s">
        <v>1099</v>
      </c>
      <c r="E160" s="155" t="s">
        <v>282</v>
      </c>
      <c r="F160" s="154" t="s">
        <v>283</v>
      </c>
      <c r="G160" s="154" t="s">
        <v>284</v>
      </c>
      <c r="H160" s="155" t="s">
        <v>341</v>
      </c>
      <c r="I160" s="155"/>
      <c r="J160" s="154" t="s">
        <v>286</v>
      </c>
      <c r="K160" s="156" t="s">
        <v>287</v>
      </c>
      <c r="L160" s="155" t="s">
        <v>288</v>
      </c>
      <c r="M160" s="156" t="s">
        <v>9</v>
      </c>
      <c r="N160" s="156" t="s">
        <v>339</v>
      </c>
      <c r="O160" s="156" t="s">
        <v>8</v>
      </c>
      <c r="P160" s="156" t="s">
        <v>2</v>
      </c>
      <c r="Q160" s="156" t="s">
        <v>290</v>
      </c>
      <c r="R160" s="155" t="s">
        <v>291</v>
      </c>
      <c r="S160" s="156" t="s">
        <v>292</v>
      </c>
      <c r="T160" s="155" t="s">
        <v>192</v>
      </c>
      <c r="U160" s="155" t="s">
        <v>293</v>
      </c>
      <c r="V160" s="156" t="s">
        <v>294</v>
      </c>
      <c r="W160" s="156" t="s">
        <v>290</v>
      </c>
      <c r="X160" s="156" t="s">
        <v>290</v>
      </c>
      <c r="Y160" s="156" t="s">
        <v>487</v>
      </c>
      <c r="Z160" s="156" t="s">
        <v>290</v>
      </c>
      <c r="AA160" s="156" t="s">
        <v>290</v>
      </c>
      <c r="AB160" s="156" t="s">
        <v>1004</v>
      </c>
      <c r="AC160" s="156" t="s">
        <v>290</v>
      </c>
      <c r="AD160" s="156" t="s">
        <v>290</v>
      </c>
      <c r="AE160" s="156" t="s">
        <v>290</v>
      </c>
      <c r="AF160" s="157" t="s">
        <v>340</v>
      </c>
      <c r="AG160" s="156" t="s">
        <v>290</v>
      </c>
      <c r="AH160" s="155" t="s">
        <v>297</v>
      </c>
      <c r="AI160" s="155" t="s">
        <v>297</v>
      </c>
      <c r="AJ160" s="156" t="s">
        <v>290</v>
      </c>
      <c r="AK160" s="158" t="s">
        <v>298</v>
      </c>
      <c r="AL160" s="159" t="s">
        <v>299</v>
      </c>
    </row>
    <row r="161" spans="1:38" ht="409.5" x14ac:dyDescent="0.25">
      <c r="A161" s="94" t="str">
        <f t="shared" si="2"/>
        <v>Физические лица за исключением лиц с ОВЗ и инвалидов09.01.03 Мастер по обработке цифровой информацииОсновное общее образованиеОчная</v>
      </c>
      <c r="B161" s="153">
        <v>156</v>
      </c>
      <c r="C161" s="154" t="s">
        <v>281</v>
      </c>
      <c r="D161" s="154" t="s">
        <v>1099</v>
      </c>
      <c r="E161" s="155" t="s">
        <v>282</v>
      </c>
      <c r="F161" s="154" t="s">
        <v>283</v>
      </c>
      <c r="G161" s="154" t="s">
        <v>284</v>
      </c>
      <c r="H161" s="155" t="s">
        <v>1016</v>
      </c>
      <c r="I161" s="155"/>
      <c r="J161" s="154" t="s">
        <v>286</v>
      </c>
      <c r="K161" s="156" t="s">
        <v>287</v>
      </c>
      <c r="L161" s="155" t="s">
        <v>288</v>
      </c>
      <c r="M161" s="156" t="s">
        <v>1</v>
      </c>
      <c r="N161" s="156" t="s">
        <v>343</v>
      </c>
      <c r="O161" s="156" t="s">
        <v>8</v>
      </c>
      <c r="P161" s="156" t="s">
        <v>2</v>
      </c>
      <c r="Q161" s="156" t="s">
        <v>290</v>
      </c>
      <c r="R161" s="155" t="s">
        <v>291</v>
      </c>
      <c r="S161" s="156" t="s">
        <v>292</v>
      </c>
      <c r="T161" s="155" t="s">
        <v>192</v>
      </c>
      <c r="U161" s="155" t="s">
        <v>293</v>
      </c>
      <c r="V161" s="156" t="s">
        <v>294</v>
      </c>
      <c r="W161" s="156" t="s">
        <v>290</v>
      </c>
      <c r="X161" s="156" t="s">
        <v>290</v>
      </c>
      <c r="Y161" s="156" t="s">
        <v>487</v>
      </c>
      <c r="Z161" s="156" t="s">
        <v>290</v>
      </c>
      <c r="AA161" s="156" t="s">
        <v>290</v>
      </c>
      <c r="AB161" s="156" t="s">
        <v>1004</v>
      </c>
      <c r="AC161" s="156" t="s">
        <v>290</v>
      </c>
      <c r="AD161" s="156" t="s">
        <v>290</v>
      </c>
      <c r="AE161" s="156" t="s">
        <v>290</v>
      </c>
      <c r="AF161" s="157" t="s">
        <v>1328</v>
      </c>
      <c r="AG161" s="156" t="s">
        <v>290</v>
      </c>
      <c r="AH161" s="155" t="s">
        <v>297</v>
      </c>
      <c r="AI161" s="155" t="s">
        <v>297</v>
      </c>
      <c r="AJ161" s="156" t="s">
        <v>290</v>
      </c>
      <c r="AK161" s="158" t="s">
        <v>1097</v>
      </c>
      <c r="AL161" s="159" t="s">
        <v>1248</v>
      </c>
    </row>
    <row r="162" spans="1:38" ht="409.5" x14ac:dyDescent="0.25">
      <c r="A162" s="94" t="str">
        <f t="shared" si="2"/>
        <v>Физические лица за исключением лиц с ОВЗ и инвалидов09.01.03 Мастер по обработке цифровой информацииСреднее общее образованиеОчная</v>
      </c>
      <c r="B162" s="153">
        <v>157</v>
      </c>
      <c r="C162" s="154" t="s">
        <v>281</v>
      </c>
      <c r="D162" s="154" t="s">
        <v>1099</v>
      </c>
      <c r="E162" s="155" t="s">
        <v>282</v>
      </c>
      <c r="F162" s="154" t="s">
        <v>283</v>
      </c>
      <c r="G162" s="154" t="s">
        <v>284</v>
      </c>
      <c r="H162" s="155" t="s">
        <v>342</v>
      </c>
      <c r="I162" s="155"/>
      <c r="J162" s="154" t="s">
        <v>286</v>
      </c>
      <c r="K162" s="156" t="s">
        <v>287</v>
      </c>
      <c r="L162" s="155" t="s">
        <v>288</v>
      </c>
      <c r="M162" s="156" t="s">
        <v>1</v>
      </c>
      <c r="N162" s="156" t="s">
        <v>343</v>
      </c>
      <c r="O162" s="156" t="s">
        <v>344</v>
      </c>
      <c r="P162" s="156" t="s">
        <v>2</v>
      </c>
      <c r="Q162" s="156" t="s">
        <v>290</v>
      </c>
      <c r="R162" s="155" t="s">
        <v>291</v>
      </c>
      <c r="S162" s="156" t="s">
        <v>292</v>
      </c>
      <c r="T162" s="155" t="s">
        <v>192</v>
      </c>
      <c r="U162" s="155" t="s">
        <v>293</v>
      </c>
      <c r="V162" s="156" t="s">
        <v>294</v>
      </c>
      <c r="W162" s="156" t="s">
        <v>290</v>
      </c>
      <c r="X162" s="156" t="s">
        <v>290</v>
      </c>
      <c r="Y162" s="156" t="s">
        <v>295</v>
      </c>
      <c r="Z162" s="156" t="s">
        <v>290</v>
      </c>
      <c r="AA162" s="156" t="s">
        <v>290</v>
      </c>
      <c r="AB162" s="156" t="s">
        <v>296</v>
      </c>
      <c r="AC162" s="156" t="s">
        <v>290</v>
      </c>
      <c r="AD162" s="156" t="s">
        <v>290</v>
      </c>
      <c r="AE162" s="156" t="s">
        <v>290</v>
      </c>
      <c r="AF162" s="157" t="s">
        <v>1199</v>
      </c>
      <c r="AG162" s="156" t="s">
        <v>290</v>
      </c>
      <c r="AH162" s="155" t="s">
        <v>297</v>
      </c>
      <c r="AI162" s="155" t="s">
        <v>297</v>
      </c>
      <c r="AJ162" s="156" t="s">
        <v>290</v>
      </c>
      <c r="AK162" s="158" t="s">
        <v>1097</v>
      </c>
      <c r="AL162" s="159" t="s">
        <v>299</v>
      </c>
    </row>
    <row r="163" spans="1:38" ht="409.5" x14ac:dyDescent="0.25">
      <c r="A163" s="94" t="str">
        <f t="shared" si="2"/>
        <v>Физические лица с ОВЗ и инвалиды09.01.03 Мастер по обработке цифровой информацииОсновное общее образованиеОчная</v>
      </c>
      <c r="B163" s="153">
        <v>158</v>
      </c>
      <c r="C163" s="154" t="s">
        <v>281</v>
      </c>
      <c r="D163" s="154" t="s">
        <v>1099</v>
      </c>
      <c r="E163" s="155" t="s">
        <v>282</v>
      </c>
      <c r="F163" s="154" t="s">
        <v>283</v>
      </c>
      <c r="G163" s="154" t="s">
        <v>284</v>
      </c>
      <c r="H163" s="155" t="s">
        <v>1064</v>
      </c>
      <c r="I163" s="155"/>
      <c r="J163" s="154" t="s">
        <v>286</v>
      </c>
      <c r="K163" s="156" t="s">
        <v>287</v>
      </c>
      <c r="L163" s="155" t="s">
        <v>288</v>
      </c>
      <c r="M163" s="156" t="s">
        <v>9</v>
      </c>
      <c r="N163" s="156" t="s">
        <v>343</v>
      </c>
      <c r="O163" s="156" t="s">
        <v>8</v>
      </c>
      <c r="P163" s="156" t="s">
        <v>2</v>
      </c>
      <c r="Q163" s="156" t="s">
        <v>290</v>
      </c>
      <c r="R163" s="155" t="s">
        <v>291</v>
      </c>
      <c r="S163" s="156" t="s">
        <v>292</v>
      </c>
      <c r="T163" s="155" t="s">
        <v>192</v>
      </c>
      <c r="U163" s="155" t="s">
        <v>293</v>
      </c>
      <c r="V163" s="156" t="s">
        <v>294</v>
      </c>
      <c r="W163" s="156" t="s">
        <v>290</v>
      </c>
      <c r="X163" s="156" t="s">
        <v>290</v>
      </c>
      <c r="Y163" s="156" t="s">
        <v>487</v>
      </c>
      <c r="Z163" s="156" t="s">
        <v>290</v>
      </c>
      <c r="AA163" s="156" t="s">
        <v>290</v>
      </c>
      <c r="AB163" s="156" t="s">
        <v>1004</v>
      </c>
      <c r="AC163" s="156" t="s">
        <v>290</v>
      </c>
      <c r="AD163" s="156" t="s">
        <v>290</v>
      </c>
      <c r="AE163" s="156" t="s">
        <v>290</v>
      </c>
      <c r="AF163" s="157" t="s">
        <v>1225</v>
      </c>
      <c r="AG163" s="156" t="s">
        <v>290</v>
      </c>
      <c r="AH163" s="155" t="s">
        <v>297</v>
      </c>
      <c r="AI163" s="155" t="s">
        <v>297</v>
      </c>
      <c r="AJ163" s="156" t="s">
        <v>290</v>
      </c>
      <c r="AK163" s="158" t="s">
        <v>1097</v>
      </c>
      <c r="AL163" s="159" t="s">
        <v>299</v>
      </c>
    </row>
    <row r="164" spans="1:38" ht="409.5" x14ac:dyDescent="0.25">
      <c r="A164" s="94" t="str">
        <f t="shared" si="2"/>
        <v>Физические лица за исключением лиц с ОВЗ и инвалидов11.01.08 Оператор связиОсновное общее образованиеОчная</v>
      </c>
      <c r="B164" s="153">
        <v>159</v>
      </c>
      <c r="C164" s="154" t="s">
        <v>281</v>
      </c>
      <c r="D164" s="154" t="s">
        <v>1099</v>
      </c>
      <c r="E164" s="155" t="s">
        <v>282</v>
      </c>
      <c r="F164" s="154" t="s">
        <v>283</v>
      </c>
      <c r="G164" s="154" t="s">
        <v>284</v>
      </c>
      <c r="H164" s="155" t="s">
        <v>345</v>
      </c>
      <c r="I164" s="155"/>
      <c r="J164" s="154" t="s">
        <v>286</v>
      </c>
      <c r="K164" s="156" t="s">
        <v>287</v>
      </c>
      <c r="L164" s="155" t="s">
        <v>288</v>
      </c>
      <c r="M164" s="156" t="s">
        <v>1</v>
      </c>
      <c r="N164" s="156" t="s">
        <v>346</v>
      </c>
      <c r="O164" s="156" t="s">
        <v>8</v>
      </c>
      <c r="P164" s="156" t="s">
        <v>2</v>
      </c>
      <c r="Q164" s="156" t="s">
        <v>290</v>
      </c>
      <c r="R164" s="155" t="s">
        <v>291</v>
      </c>
      <c r="S164" s="156" t="s">
        <v>292</v>
      </c>
      <c r="T164" s="155" t="s">
        <v>192</v>
      </c>
      <c r="U164" s="155" t="s">
        <v>293</v>
      </c>
      <c r="V164" s="156" t="s">
        <v>294</v>
      </c>
      <c r="W164" s="156" t="s">
        <v>290</v>
      </c>
      <c r="X164" s="156" t="s">
        <v>290</v>
      </c>
      <c r="Y164" s="156" t="s">
        <v>487</v>
      </c>
      <c r="Z164" s="156" t="s">
        <v>290</v>
      </c>
      <c r="AA164" s="156" t="s">
        <v>290</v>
      </c>
      <c r="AB164" s="156" t="s">
        <v>1004</v>
      </c>
      <c r="AC164" s="156" t="s">
        <v>290</v>
      </c>
      <c r="AD164" s="156" t="s">
        <v>290</v>
      </c>
      <c r="AE164" s="156" t="s">
        <v>290</v>
      </c>
      <c r="AF164" s="157" t="s">
        <v>347</v>
      </c>
      <c r="AG164" s="156" t="s">
        <v>290</v>
      </c>
      <c r="AH164" s="155" t="s">
        <v>297</v>
      </c>
      <c r="AI164" s="155" t="s">
        <v>297</v>
      </c>
      <c r="AJ164" s="156" t="s">
        <v>290</v>
      </c>
      <c r="AK164" s="158" t="s">
        <v>298</v>
      </c>
      <c r="AL164" s="159" t="s">
        <v>299</v>
      </c>
    </row>
    <row r="165" spans="1:38" ht="409.5" x14ac:dyDescent="0.25">
      <c r="A165" s="94" t="str">
        <f t="shared" si="2"/>
        <v>Физические лица за исключением лиц с ОВЗ и инвалидов13.01.10 Электромонтер по ремонту и обслуживанию электрооборудования (по отраслям)Основное общее образованиеОчная</v>
      </c>
      <c r="B165" s="153">
        <v>160</v>
      </c>
      <c r="C165" s="154" t="s">
        <v>281</v>
      </c>
      <c r="D165" s="154" t="s">
        <v>1099</v>
      </c>
      <c r="E165" s="155" t="s">
        <v>282</v>
      </c>
      <c r="F165" s="154" t="s">
        <v>283</v>
      </c>
      <c r="G165" s="154" t="s">
        <v>284</v>
      </c>
      <c r="H165" s="155" t="s">
        <v>1017</v>
      </c>
      <c r="I165" s="155"/>
      <c r="J165" s="154" t="s">
        <v>286</v>
      </c>
      <c r="K165" s="156" t="s">
        <v>287</v>
      </c>
      <c r="L165" s="155" t="s">
        <v>288</v>
      </c>
      <c r="M165" s="156" t="s">
        <v>1</v>
      </c>
      <c r="N165" s="156" t="s">
        <v>349</v>
      </c>
      <c r="O165" s="156" t="s">
        <v>8</v>
      </c>
      <c r="P165" s="156" t="s">
        <v>2</v>
      </c>
      <c r="Q165" s="156" t="s">
        <v>290</v>
      </c>
      <c r="R165" s="155" t="s">
        <v>291</v>
      </c>
      <c r="S165" s="156" t="s">
        <v>292</v>
      </c>
      <c r="T165" s="155" t="s">
        <v>192</v>
      </c>
      <c r="U165" s="155" t="s">
        <v>293</v>
      </c>
      <c r="V165" s="156" t="s">
        <v>294</v>
      </c>
      <c r="W165" s="156" t="s">
        <v>290</v>
      </c>
      <c r="X165" s="156" t="s">
        <v>290</v>
      </c>
      <c r="Y165" s="156" t="s">
        <v>487</v>
      </c>
      <c r="Z165" s="156" t="s">
        <v>290</v>
      </c>
      <c r="AA165" s="156" t="s">
        <v>290</v>
      </c>
      <c r="AB165" s="156" t="s">
        <v>1004</v>
      </c>
      <c r="AC165" s="156" t="s">
        <v>290</v>
      </c>
      <c r="AD165" s="156" t="s">
        <v>290</v>
      </c>
      <c r="AE165" s="156" t="s">
        <v>290</v>
      </c>
      <c r="AF165" s="157" t="s">
        <v>1329</v>
      </c>
      <c r="AG165" s="156" t="s">
        <v>290</v>
      </c>
      <c r="AH165" s="155" t="s">
        <v>297</v>
      </c>
      <c r="AI165" s="155" t="s">
        <v>297</v>
      </c>
      <c r="AJ165" s="156" t="s">
        <v>290</v>
      </c>
      <c r="AK165" s="158" t="s">
        <v>1097</v>
      </c>
      <c r="AL165" s="159" t="s">
        <v>1248</v>
      </c>
    </row>
    <row r="166" spans="1:38" ht="409.5" x14ac:dyDescent="0.25">
      <c r="A166" s="94" t="str">
        <f t="shared" si="2"/>
        <v>Физические лица за исключением лиц с ОВЗ и инвалидов13.01.10 Электромонтер по ремонту и обслуживанию электрооборудования (по отраслям)Среднее общее образованиеОчная</v>
      </c>
      <c r="B166" s="153">
        <v>161</v>
      </c>
      <c r="C166" s="154" t="s">
        <v>281</v>
      </c>
      <c r="D166" s="154" t="s">
        <v>1099</v>
      </c>
      <c r="E166" s="155" t="s">
        <v>282</v>
      </c>
      <c r="F166" s="154" t="s">
        <v>283</v>
      </c>
      <c r="G166" s="154" t="s">
        <v>284</v>
      </c>
      <c r="H166" s="155" t="s">
        <v>348</v>
      </c>
      <c r="I166" s="155"/>
      <c r="J166" s="154" t="s">
        <v>286</v>
      </c>
      <c r="K166" s="156" t="s">
        <v>287</v>
      </c>
      <c r="L166" s="155" t="s">
        <v>288</v>
      </c>
      <c r="M166" s="156" t="s">
        <v>1</v>
      </c>
      <c r="N166" s="156" t="s">
        <v>349</v>
      </c>
      <c r="O166" s="156" t="s">
        <v>344</v>
      </c>
      <c r="P166" s="156" t="s">
        <v>2</v>
      </c>
      <c r="Q166" s="156" t="s">
        <v>290</v>
      </c>
      <c r="R166" s="155" t="s">
        <v>291</v>
      </c>
      <c r="S166" s="156" t="s">
        <v>292</v>
      </c>
      <c r="T166" s="155" t="s">
        <v>192</v>
      </c>
      <c r="U166" s="155" t="s">
        <v>293</v>
      </c>
      <c r="V166" s="156" t="s">
        <v>294</v>
      </c>
      <c r="W166" s="156" t="s">
        <v>290</v>
      </c>
      <c r="X166" s="156" t="s">
        <v>290</v>
      </c>
      <c r="Y166" s="156" t="s">
        <v>295</v>
      </c>
      <c r="Z166" s="156" t="s">
        <v>290</v>
      </c>
      <c r="AA166" s="156" t="s">
        <v>290</v>
      </c>
      <c r="AB166" s="156" t="s">
        <v>1200</v>
      </c>
      <c r="AC166" s="156" t="s">
        <v>290</v>
      </c>
      <c r="AD166" s="156" t="s">
        <v>290</v>
      </c>
      <c r="AE166" s="156" t="s">
        <v>290</v>
      </c>
      <c r="AF166" s="157" t="s">
        <v>1201</v>
      </c>
      <c r="AG166" s="156" t="s">
        <v>290</v>
      </c>
      <c r="AH166" s="155" t="s">
        <v>297</v>
      </c>
      <c r="AI166" s="155" t="s">
        <v>297</v>
      </c>
      <c r="AJ166" s="156" t="s">
        <v>290</v>
      </c>
      <c r="AK166" s="158" t="s">
        <v>1097</v>
      </c>
      <c r="AL166" s="159" t="s">
        <v>299</v>
      </c>
    </row>
    <row r="167" spans="1:38" ht="409.5" x14ac:dyDescent="0.25">
      <c r="A167" s="94" t="str">
        <f t="shared" si="2"/>
        <v>Физические лица за исключением лиц с ОВЗ и инвалидов15.01.05 Сварщик (ручной и частично механизированной сварки (наплавки)Основное общее образованиеОчная</v>
      </c>
      <c r="B167" s="153">
        <v>162</v>
      </c>
      <c r="C167" s="154" t="s">
        <v>281</v>
      </c>
      <c r="D167" s="154" t="s">
        <v>1099</v>
      </c>
      <c r="E167" s="155" t="s">
        <v>282</v>
      </c>
      <c r="F167" s="154" t="s">
        <v>283</v>
      </c>
      <c r="G167" s="154" t="s">
        <v>284</v>
      </c>
      <c r="H167" s="155" t="s">
        <v>350</v>
      </c>
      <c r="I167" s="155"/>
      <c r="J167" s="154" t="s">
        <v>286</v>
      </c>
      <c r="K167" s="156" t="s">
        <v>287</v>
      </c>
      <c r="L167" s="155" t="s">
        <v>288</v>
      </c>
      <c r="M167" s="156" t="s">
        <v>1</v>
      </c>
      <c r="N167" s="156" t="s">
        <v>351</v>
      </c>
      <c r="O167" s="156" t="s">
        <v>8</v>
      </c>
      <c r="P167" s="156" t="s">
        <v>2</v>
      </c>
      <c r="Q167" s="156" t="s">
        <v>290</v>
      </c>
      <c r="R167" s="155" t="s">
        <v>291</v>
      </c>
      <c r="S167" s="156" t="s">
        <v>292</v>
      </c>
      <c r="T167" s="155" t="s">
        <v>192</v>
      </c>
      <c r="U167" s="155" t="s">
        <v>293</v>
      </c>
      <c r="V167" s="156" t="s">
        <v>294</v>
      </c>
      <c r="W167" s="156" t="s">
        <v>290</v>
      </c>
      <c r="X167" s="156" t="s">
        <v>290</v>
      </c>
      <c r="Y167" s="156" t="s">
        <v>295</v>
      </c>
      <c r="Z167" s="156" t="s">
        <v>290</v>
      </c>
      <c r="AA167" s="156" t="s">
        <v>290</v>
      </c>
      <c r="AB167" s="156" t="s">
        <v>296</v>
      </c>
      <c r="AC167" s="156" t="s">
        <v>290</v>
      </c>
      <c r="AD167" s="156" t="s">
        <v>290</v>
      </c>
      <c r="AE167" s="156" t="s">
        <v>290</v>
      </c>
      <c r="AF167" s="157" t="s">
        <v>1202</v>
      </c>
      <c r="AG167" s="156" t="s">
        <v>290</v>
      </c>
      <c r="AH167" s="155" t="s">
        <v>297</v>
      </c>
      <c r="AI167" s="155" t="s">
        <v>297</v>
      </c>
      <c r="AJ167" s="156" t="s">
        <v>290</v>
      </c>
      <c r="AK167" s="158" t="s">
        <v>1097</v>
      </c>
      <c r="AL167" s="159" t="s">
        <v>299</v>
      </c>
    </row>
    <row r="168" spans="1:38" ht="409.5" x14ac:dyDescent="0.25">
      <c r="A168" s="94" t="str">
        <f t="shared" si="2"/>
        <v>Физические лица за исключением лиц с ОВЗ и инвалидов15.01.05 Сварщик (ручной и частично механизированной сварки (наплавки)Среднее общее образованиеОчная</v>
      </c>
      <c r="B168" s="153">
        <v>163</v>
      </c>
      <c r="C168" s="154" t="s">
        <v>281</v>
      </c>
      <c r="D168" s="154" t="s">
        <v>1099</v>
      </c>
      <c r="E168" s="155" t="s">
        <v>282</v>
      </c>
      <c r="F168" s="154" t="s">
        <v>283</v>
      </c>
      <c r="G168" s="154" t="s">
        <v>284</v>
      </c>
      <c r="H168" s="155" t="s">
        <v>1018</v>
      </c>
      <c r="I168" s="155"/>
      <c r="J168" s="154" t="s">
        <v>286</v>
      </c>
      <c r="K168" s="156" t="s">
        <v>287</v>
      </c>
      <c r="L168" s="155" t="s">
        <v>288</v>
      </c>
      <c r="M168" s="156" t="s">
        <v>1</v>
      </c>
      <c r="N168" s="156" t="s">
        <v>351</v>
      </c>
      <c r="O168" s="156" t="s">
        <v>344</v>
      </c>
      <c r="P168" s="156" t="s">
        <v>2</v>
      </c>
      <c r="Q168" s="156" t="s">
        <v>290</v>
      </c>
      <c r="R168" s="155" t="s">
        <v>291</v>
      </c>
      <c r="S168" s="156" t="s">
        <v>292</v>
      </c>
      <c r="T168" s="155" t="s">
        <v>192</v>
      </c>
      <c r="U168" s="155" t="s">
        <v>293</v>
      </c>
      <c r="V168" s="156" t="s">
        <v>294</v>
      </c>
      <c r="W168" s="156" t="s">
        <v>290</v>
      </c>
      <c r="X168" s="156" t="s">
        <v>290</v>
      </c>
      <c r="Y168" s="156" t="s">
        <v>487</v>
      </c>
      <c r="Z168" s="156" t="s">
        <v>290</v>
      </c>
      <c r="AA168" s="156" t="s">
        <v>290</v>
      </c>
      <c r="AB168" s="156" t="s">
        <v>1004</v>
      </c>
      <c r="AC168" s="156" t="s">
        <v>290</v>
      </c>
      <c r="AD168" s="156" t="s">
        <v>290</v>
      </c>
      <c r="AE168" s="156" t="s">
        <v>290</v>
      </c>
      <c r="AF168" s="157" t="s">
        <v>1330</v>
      </c>
      <c r="AG168" s="156" t="s">
        <v>290</v>
      </c>
      <c r="AH168" s="155" t="s">
        <v>297</v>
      </c>
      <c r="AI168" s="155" t="s">
        <v>297</v>
      </c>
      <c r="AJ168" s="156" t="s">
        <v>290</v>
      </c>
      <c r="AK168" s="158" t="s">
        <v>1097</v>
      </c>
      <c r="AL168" s="159" t="s">
        <v>1248</v>
      </c>
    </row>
    <row r="169" spans="1:38" ht="409.5" x14ac:dyDescent="0.25">
      <c r="A169" s="94" t="str">
        <f t="shared" si="2"/>
        <v>Физические лица с ОВЗ и инвалиды15.01.05 Сварщик (ручной и частично механизированной сварки (наплавки)Основное общее образованиеОчная</v>
      </c>
      <c r="B169" s="153">
        <v>164</v>
      </c>
      <c r="C169" s="154" t="s">
        <v>281</v>
      </c>
      <c r="D169" s="154" t="s">
        <v>1099</v>
      </c>
      <c r="E169" s="155" t="s">
        <v>282</v>
      </c>
      <c r="F169" s="154" t="s">
        <v>283</v>
      </c>
      <c r="G169" s="154" t="s">
        <v>284</v>
      </c>
      <c r="H169" s="155" t="s">
        <v>1065</v>
      </c>
      <c r="I169" s="155"/>
      <c r="J169" s="154" t="s">
        <v>286</v>
      </c>
      <c r="K169" s="156" t="s">
        <v>287</v>
      </c>
      <c r="L169" s="155" t="s">
        <v>288</v>
      </c>
      <c r="M169" s="156" t="s">
        <v>9</v>
      </c>
      <c r="N169" s="156" t="s">
        <v>351</v>
      </c>
      <c r="O169" s="156" t="s">
        <v>8</v>
      </c>
      <c r="P169" s="156" t="s">
        <v>2</v>
      </c>
      <c r="Q169" s="156" t="s">
        <v>290</v>
      </c>
      <c r="R169" s="155" t="s">
        <v>291</v>
      </c>
      <c r="S169" s="156" t="s">
        <v>292</v>
      </c>
      <c r="T169" s="155" t="s">
        <v>192</v>
      </c>
      <c r="U169" s="155" t="s">
        <v>293</v>
      </c>
      <c r="V169" s="156" t="s">
        <v>294</v>
      </c>
      <c r="W169" s="156" t="s">
        <v>290</v>
      </c>
      <c r="X169" s="156" t="s">
        <v>290</v>
      </c>
      <c r="Y169" s="156" t="s">
        <v>487</v>
      </c>
      <c r="Z169" s="156" t="s">
        <v>290</v>
      </c>
      <c r="AA169" s="156" t="s">
        <v>290</v>
      </c>
      <c r="AB169" s="156" t="s">
        <v>1004</v>
      </c>
      <c r="AC169" s="156" t="s">
        <v>290</v>
      </c>
      <c r="AD169" s="156" t="s">
        <v>290</v>
      </c>
      <c r="AE169" s="156" t="s">
        <v>290</v>
      </c>
      <c r="AF169" s="157" t="s">
        <v>1226</v>
      </c>
      <c r="AG169" s="156" t="s">
        <v>290</v>
      </c>
      <c r="AH169" s="155" t="s">
        <v>297</v>
      </c>
      <c r="AI169" s="155" t="s">
        <v>297</v>
      </c>
      <c r="AJ169" s="156" t="s">
        <v>290</v>
      </c>
      <c r="AK169" s="158" t="s">
        <v>1097</v>
      </c>
      <c r="AL169" s="159" t="s">
        <v>299</v>
      </c>
    </row>
    <row r="170" spans="1:38" ht="409.5" x14ac:dyDescent="0.25">
      <c r="A170" s="94" t="str">
        <f t="shared" si="2"/>
        <v>Физические лица за исключением лиц с ОВЗ и инвалидов15.01.09 Машинист лесозаготовительных и трелевочных машинОсновное общее образованиеОчная</v>
      </c>
      <c r="B170" s="153">
        <v>165</v>
      </c>
      <c r="C170" s="154" t="s">
        <v>281</v>
      </c>
      <c r="D170" s="154" t="s">
        <v>1099</v>
      </c>
      <c r="E170" s="155" t="s">
        <v>282</v>
      </c>
      <c r="F170" s="154" t="s">
        <v>283</v>
      </c>
      <c r="G170" s="154" t="s">
        <v>284</v>
      </c>
      <c r="H170" s="155" t="s">
        <v>352</v>
      </c>
      <c r="I170" s="155"/>
      <c r="J170" s="154" t="s">
        <v>286</v>
      </c>
      <c r="K170" s="156" t="s">
        <v>287</v>
      </c>
      <c r="L170" s="155" t="s">
        <v>288</v>
      </c>
      <c r="M170" s="156" t="s">
        <v>1</v>
      </c>
      <c r="N170" s="156" t="s">
        <v>353</v>
      </c>
      <c r="O170" s="156" t="s">
        <v>8</v>
      </c>
      <c r="P170" s="156" t="s">
        <v>2</v>
      </c>
      <c r="Q170" s="156" t="s">
        <v>290</v>
      </c>
      <c r="R170" s="155" t="s">
        <v>291</v>
      </c>
      <c r="S170" s="156" t="s">
        <v>292</v>
      </c>
      <c r="T170" s="155" t="s">
        <v>192</v>
      </c>
      <c r="U170" s="155" t="s">
        <v>293</v>
      </c>
      <c r="V170" s="156" t="s">
        <v>294</v>
      </c>
      <c r="W170" s="156" t="s">
        <v>290</v>
      </c>
      <c r="X170" s="156" t="s">
        <v>290</v>
      </c>
      <c r="Y170" s="156" t="s">
        <v>487</v>
      </c>
      <c r="Z170" s="156" t="s">
        <v>290</v>
      </c>
      <c r="AA170" s="156" t="s">
        <v>290</v>
      </c>
      <c r="AB170" s="156" t="s">
        <v>1004</v>
      </c>
      <c r="AC170" s="156" t="s">
        <v>290</v>
      </c>
      <c r="AD170" s="156" t="s">
        <v>290</v>
      </c>
      <c r="AE170" s="156" t="s">
        <v>290</v>
      </c>
      <c r="AF170" s="157" t="s">
        <v>354</v>
      </c>
      <c r="AG170" s="156" t="s">
        <v>290</v>
      </c>
      <c r="AH170" s="155" t="s">
        <v>297</v>
      </c>
      <c r="AI170" s="155" t="s">
        <v>297</v>
      </c>
      <c r="AJ170" s="156" t="s">
        <v>290</v>
      </c>
      <c r="AK170" s="158" t="s">
        <v>298</v>
      </c>
      <c r="AL170" s="159" t="s">
        <v>299</v>
      </c>
    </row>
    <row r="171" spans="1:38" ht="409.5" x14ac:dyDescent="0.25">
      <c r="A171" s="94" t="str">
        <f t="shared" si="2"/>
        <v>Физические лица за исключением лиц с ОВЗ и инвалидов15.01.20 Слесарь по контрольно-измерительным приборам и автоматикеОсновное общее образованиеОчная</v>
      </c>
      <c r="B171" s="153">
        <v>166</v>
      </c>
      <c r="C171" s="154" t="s">
        <v>281</v>
      </c>
      <c r="D171" s="154" t="s">
        <v>1099</v>
      </c>
      <c r="E171" s="155" t="s">
        <v>282</v>
      </c>
      <c r="F171" s="154" t="s">
        <v>283</v>
      </c>
      <c r="G171" s="154" t="s">
        <v>284</v>
      </c>
      <c r="H171" s="155" t="s">
        <v>1019</v>
      </c>
      <c r="I171" s="155"/>
      <c r="J171" s="154" t="s">
        <v>286</v>
      </c>
      <c r="K171" s="156" t="s">
        <v>287</v>
      </c>
      <c r="L171" s="155" t="s">
        <v>288</v>
      </c>
      <c r="M171" s="156" t="s">
        <v>1</v>
      </c>
      <c r="N171" s="156" t="s">
        <v>356</v>
      </c>
      <c r="O171" s="156" t="s">
        <v>8</v>
      </c>
      <c r="P171" s="156" t="s">
        <v>2</v>
      </c>
      <c r="Q171" s="156" t="s">
        <v>290</v>
      </c>
      <c r="R171" s="155" t="s">
        <v>291</v>
      </c>
      <c r="S171" s="156" t="s">
        <v>292</v>
      </c>
      <c r="T171" s="155" t="s">
        <v>192</v>
      </c>
      <c r="U171" s="155" t="s">
        <v>293</v>
      </c>
      <c r="V171" s="156" t="s">
        <v>294</v>
      </c>
      <c r="W171" s="156" t="s">
        <v>290</v>
      </c>
      <c r="X171" s="156" t="s">
        <v>290</v>
      </c>
      <c r="Y171" s="156" t="s">
        <v>487</v>
      </c>
      <c r="Z171" s="156" t="s">
        <v>290</v>
      </c>
      <c r="AA171" s="156" t="s">
        <v>290</v>
      </c>
      <c r="AB171" s="156" t="s">
        <v>1004</v>
      </c>
      <c r="AC171" s="156" t="s">
        <v>290</v>
      </c>
      <c r="AD171" s="156" t="s">
        <v>290</v>
      </c>
      <c r="AE171" s="156" t="s">
        <v>290</v>
      </c>
      <c r="AF171" s="157" t="s">
        <v>1331</v>
      </c>
      <c r="AG171" s="156" t="s">
        <v>290</v>
      </c>
      <c r="AH171" s="155" t="s">
        <v>297</v>
      </c>
      <c r="AI171" s="155" t="s">
        <v>297</v>
      </c>
      <c r="AJ171" s="156" t="s">
        <v>290</v>
      </c>
      <c r="AK171" s="158" t="s">
        <v>1097</v>
      </c>
      <c r="AL171" s="159" t="s">
        <v>1248</v>
      </c>
    </row>
    <row r="172" spans="1:38" ht="409.5" x14ac:dyDescent="0.25">
      <c r="A172" s="94" t="str">
        <f t="shared" si="2"/>
        <v>Физические лица за исключением лиц с ОВЗ и инвалидов15.01.20 Слесарь по контрольно-измерительным приборам и автоматикеСреднее общее образованиеОчная</v>
      </c>
      <c r="B172" s="153">
        <v>167</v>
      </c>
      <c r="C172" s="154" t="s">
        <v>281</v>
      </c>
      <c r="D172" s="154" t="s">
        <v>1099</v>
      </c>
      <c r="E172" s="155" t="s">
        <v>282</v>
      </c>
      <c r="F172" s="154" t="s">
        <v>283</v>
      </c>
      <c r="G172" s="154" t="s">
        <v>284</v>
      </c>
      <c r="H172" s="155" t="s">
        <v>355</v>
      </c>
      <c r="I172" s="155"/>
      <c r="J172" s="154" t="s">
        <v>286</v>
      </c>
      <c r="K172" s="156" t="s">
        <v>287</v>
      </c>
      <c r="L172" s="155" t="s">
        <v>288</v>
      </c>
      <c r="M172" s="156" t="s">
        <v>1</v>
      </c>
      <c r="N172" s="156" t="s">
        <v>356</v>
      </c>
      <c r="O172" s="156" t="s">
        <v>344</v>
      </c>
      <c r="P172" s="156" t="s">
        <v>2</v>
      </c>
      <c r="Q172" s="156" t="s">
        <v>290</v>
      </c>
      <c r="R172" s="155" t="s">
        <v>291</v>
      </c>
      <c r="S172" s="156" t="s">
        <v>292</v>
      </c>
      <c r="T172" s="155" t="s">
        <v>192</v>
      </c>
      <c r="U172" s="155" t="s">
        <v>293</v>
      </c>
      <c r="V172" s="156" t="s">
        <v>294</v>
      </c>
      <c r="W172" s="156" t="s">
        <v>290</v>
      </c>
      <c r="X172" s="156" t="s">
        <v>290</v>
      </c>
      <c r="Y172" s="156" t="s">
        <v>295</v>
      </c>
      <c r="Z172" s="156" t="s">
        <v>290</v>
      </c>
      <c r="AA172" s="156" t="s">
        <v>290</v>
      </c>
      <c r="AB172" s="156" t="s">
        <v>296</v>
      </c>
      <c r="AC172" s="156" t="s">
        <v>290</v>
      </c>
      <c r="AD172" s="156" t="s">
        <v>290</v>
      </c>
      <c r="AE172" s="156" t="s">
        <v>290</v>
      </c>
      <c r="AF172" s="157" t="s">
        <v>1203</v>
      </c>
      <c r="AG172" s="156" t="s">
        <v>290</v>
      </c>
      <c r="AH172" s="155" t="s">
        <v>297</v>
      </c>
      <c r="AI172" s="155" t="s">
        <v>297</v>
      </c>
      <c r="AJ172" s="156" t="s">
        <v>290</v>
      </c>
      <c r="AK172" s="158" t="s">
        <v>1097</v>
      </c>
      <c r="AL172" s="159" t="s">
        <v>299</v>
      </c>
    </row>
    <row r="173" spans="1:38" ht="409.5" x14ac:dyDescent="0.25">
      <c r="A173" s="94" t="str">
        <f t="shared" si="2"/>
        <v>Физические лица за исключением лиц с ОВЗ и инвалидов15.01.26 Токарь-универсалОсновное общее образованиеОчная</v>
      </c>
      <c r="B173" s="153">
        <v>168</v>
      </c>
      <c r="C173" s="154" t="s">
        <v>281</v>
      </c>
      <c r="D173" s="154" t="s">
        <v>1099</v>
      </c>
      <c r="E173" s="155" t="s">
        <v>282</v>
      </c>
      <c r="F173" s="154" t="s">
        <v>283</v>
      </c>
      <c r="G173" s="154" t="s">
        <v>284</v>
      </c>
      <c r="H173" s="155" t="s">
        <v>357</v>
      </c>
      <c r="I173" s="155"/>
      <c r="J173" s="154" t="s">
        <v>286</v>
      </c>
      <c r="K173" s="156" t="s">
        <v>287</v>
      </c>
      <c r="L173" s="155" t="s">
        <v>288</v>
      </c>
      <c r="M173" s="156" t="s">
        <v>1</v>
      </c>
      <c r="N173" s="156" t="s">
        <v>358</v>
      </c>
      <c r="O173" s="156" t="s">
        <v>8</v>
      </c>
      <c r="P173" s="156" t="s">
        <v>2</v>
      </c>
      <c r="Q173" s="156" t="s">
        <v>290</v>
      </c>
      <c r="R173" s="155" t="s">
        <v>291</v>
      </c>
      <c r="S173" s="156" t="s">
        <v>292</v>
      </c>
      <c r="T173" s="155" t="s">
        <v>192</v>
      </c>
      <c r="U173" s="155" t="s">
        <v>293</v>
      </c>
      <c r="V173" s="156" t="s">
        <v>294</v>
      </c>
      <c r="W173" s="156" t="s">
        <v>290</v>
      </c>
      <c r="X173" s="156" t="s">
        <v>290</v>
      </c>
      <c r="Y173" s="156" t="s">
        <v>487</v>
      </c>
      <c r="Z173" s="156" t="s">
        <v>290</v>
      </c>
      <c r="AA173" s="156" t="s">
        <v>290</v>
      </c>
      <c r="AB173" s="156" t="s">
        <v>1004</v>
      </c>
      <c r="AC173" s="156" t="s">
        <v>290</v>
      </c>
      <c r="AD173" s="156" t="s">
        <v>290</v>
      </c>
      <c r="AE173" s="156" t="s">
        <v>290</v>
      </c>
      <c r="AF173" s="157" t="s">
        <v>359</v>
      </c>
      <c r="AG173" s="156" t="s">
        <v>290</v>
      </c>
      <c r="AH173" s="155" t="s">
        <v>297</v>
      </c>
      <c r="AI173" s="155" t="s">
        <v>297</v>
      </c>
      <c r="AJ173" s="156" t="s">
        <v>290</v>
      </c>
      <c r="AK173" s="158" t="s">
        <v>298</v>
      </c>
      <c r="AL173" s="159" t="s">
        <v>299</v>
      </c>
    </row>
    <row r="174" spans="1:38" ht="409.5" x14ac:dyDescent="0.25">
      <c r="A174" s="94" t="str">
        <f t="shared" si="2"/>
        <v>Физические лица за исключением лиц с ОВЗ и инвалидов18.01.29 Мастер по обслуживанию магистральных трубопроводовОсновное общее образованиеОчная</v>
      </c>
      <c r="B174" s="153">
        <v>169</v>
      </c>
      <c r="C174" s="154" t="s">
        <v>281</v>
      </c>
      <c r="D174" s="154" t="s">
        <v>1099</v>
      </c>
      <c r="E174" s="155" t="s">
        <v>282</v>
      </c>
      <c r="F174" s="154" t="s">
        <v>283</v>
      </c>
      <c r="G174" s="154" t="s">
        <v>284</v>
      </c>
      <c r="H174" s="155" t="s">
        <v>1081</v>
      </c>
      <c r="I174" s="155"/>
      <c r="J174" s="154" t="s">
        <v>286</v>
      </c>
      <c r="K174" s="156" t="s">
        <v>287</v>
      </c>
      <c r="L174" s="155" t="s">
        <v>288</v>
      </c>
      <c r="M174" s="156" t="s">
        <v>1</v>
      </c>
      <c r="N174" s="156" t="s">
        <v>369</v>
      </c>
      <c r="O174" s="156" t="s">
        <v>8</v>
      </c>
      <c r="P174" s="156" t="s">
        <v>2</v>
      </c>
      <c r="Q174" s="156" t="s">
        <v>290</v>
      </c>
      <c r="R174" s="155" t="s">
        <v>291</v>
      </c>
      <c r="S174" s="156" t="s">
        <v>292</v>
      </c>
      <c r="T174" s="155" t="s">
        <v>192</v>
      </c>
      <c r="U174" s="155" t="s">
        <v>293</v>
      </c>
      <c r="V174" s="156" t="s">
        <v>294</v>
      </c>
      <c r="W174" s="156" t="s">
        <v>290</v>
      </c>
      <c r="X174" s="156" t="s">
        <v>290</v>
      </c>
      <c r="Y174" s="156" t="s">
        <v>295</v>
      </c>
      <c r="Z174" s="156" t="s">
        <v>290</v>
      </c>
      <c r="AA174" s="156" t="s">
        <v>290</v>
      </c>
      <c r="AB174" s="156" t="s">
        <v>1004</v>
      </c>
      <c r="AC174" s="156" t="s">
        <v>290</v>
      </c>
      <c r="AD174" s="156" t="s">
        <v>290</v>
      </c>
      <c r="AE174" s="156" t="s">
        <v>290</v>
      </c>
      <c r="AF174" s="157" t="s">
        <v>370</v>
      </c>
      <c r="AG174" s="156" t="s">
        <v>290</v>
      </c>
      <c r="AH174" s="155" t="s">
        <v>297</v>
      </c>
      <c r="AI174" s="155" t="s">
        <v>297</v>
      </c>
      <c r="AJ174" s="156" t="s">
        <v>290</v>
      </c>
      <c r="AK174" s="158" t="s">
        <v>298</v>
      </c>
      <c r="AL174" s="159" t="s">
        <v>299</v>
      </c>
    </row>
    <row r="175" spans="1:38" ht="409.5" x14ac:dyDescent="0.25">
      <c r="A175" s="94" t="str">
        <f t="shared" si="2"/>
        <v>Физические лица за исключением лиц с ОВЗ и инвалидов18.01.29 Мастер по обслуживанию магистральных трубопроводовСреднее общее образованиеОчная</v>
      </c>
      <c r="B175" s="153">
        <v>170</v>
      </c>
      <c r="C175" s="154" t="s">
        <v>281</v>
      </c>
      <c r="D175" s="154" t="s">
        <v>1099</v>
      </c>
      <c r="E175" s="155" t="s">
        <v>282</v>
      </c>
      <c r="F175" s="154" t="s">
        <v>283</v>
      </c>
      <c r="G175" s="154" t="s">
        <v>284</v>
      </c>
      <c r="H175" s="155" t="s">
        <v>368</v>
      </c>
      <c r="I175" s="155"/>
      <c r="J175" s="154" t="s">
        <v>286</v>
      </c>
      <c r="K175" s="156" t="s">
        <v>287</v>
      </c>
      <c r="L175" s="155" t="s">
        <v>288</v>
      </c>
      <c r="M175" s="156" t="s">
        <v>1</v>
      </c>
      <c r="N175" s="156" t="s">
        <v>369</v>
      </c>
      <c r="O175" s="156" t="s">
        <v>344</v>
      </c>
      <c r="P175" s="156" t="s">
        <v>2</v>
      </c>
      <c r="Q175" s="156" t="s">
        <v>290</v>
      </c>
      <c r="R175" s="155" t="s">
        <v>291</v>
      </c>
      <c r="S175" s="156" t="s">
        <v>292</v>
      </c>
      <c r="T175" s="155" t="s">
        <v>192</v>
      </c>
      <c r="U175" s="155" t="s">
        <v>293</v>
      </c>
      <c r="V175" s="156" t="s">
        <v>294</v>
      </c>
      <c r="W175" s="156" t="s">
        <v>290</v>
      </c>
      <c r="X175" s="156" t="s">
        <v>290</v>
      </c>
      <c r="Y175" s="156" t="s">
        <v>487</v>
      </c>
      <c r="Z175" s="156" t="s">
        <v>290</v>
      </c>
      <c r="AA175" s="156" t="s">
        <v>290</v>
      </c>
      <c r="AB175" s="156" t="s">
        <v>1004</v>
      </c>
      <c r="AC175" s="156" t="s">
        <v>290</v>
      </c>
      <c r="AD175" s="156" t="s">
        <v>290</v>
      </c>
      <c r="AE175" s="156" t="s">
        <v>290</v>
      </c>
      <c r="AF175" s="157" t="s">
        <v>370</v>
      </c>
      <c r="AG175" s="156" t="s">
        <v>290</v>
      </c>
      <c r="AH175" s="155" t="s">
        <v>297</v>
      </c>
      <c r="AI175" s="155" t="s">
        <v>297</v>
      </c>
      <c r="AJ175" s="156" t="s">
        <v>290</v>
      </c>
      <c r="AK175" s="158" t="s">
        <v>298</v>
      </c>
      <c r="AL175" s="159" t="s">
        <v>299</v>
      </c>
    </row>
    <row r="176" spans="1:38" ht="409.5" x14ac:dyDescent="0.25">
      <c r="A176" s="94" t="str">
        <f t="shared" si="2"/>
        <v>Физические лица за исключением лиц с ОВЗ и инвалидов19.01.04 ПекарьСреднее общее образованиеОчная</v>
      </c>
      <c r="B176" s="153">
        <v>171</v>
      </c>
      <c r="C176" s="154" t="s">
        <v>281</v>
      </c>
      <c r="D176" s="154" t="s">
        <v>1099</v>
      </c>
      <c r="E176" s="155" t="s">
        <v>282</v>
      </c>
      <c r="F176" s="154" t="s">
        <v>283</v>
      </c>
      <c r="G176" s="154" t="s">
        <v>284</v>
      </c>
      <c r="H176" s="155" t="s">
        <v>374</v>
      </c>
      <c r="I176" s="155"/>
      <c r="J176" s="154" t="s">
        <v>286</v>
      </c>
      <c r="K176" s="156" t="s">
        <v>287</v>
      </c>
      <c r="L176" s="155" t="s">
        <v>288</v>
      </c>
      <c r="M176" s="156" t="s">
        <v>1</v>
      </c>
      <c r="N176" s="156" t="s">
        <v>375</v>
      </c>
      <c r="O176" s="156" t="s">
        <v>344</v>
      </c>
      <c r="P176" s="156" t="s">
        <v>2</v>
      </c>
      <c r="Q176" s="156" t="s">
        <v>290</v>
      </c>
      <c r="R176" s="155" t="s">
        <v>291</v>
      </c>
      <c r="S176" s="156" t="s">
        <v>292</v>
      </c>
      <c r="T176" s="155" t="s">
        <v>192</v>
      </c>
      <c r="U176" s="155" t="s">
        <v>293</v>
      </c>
      <c r="V176" s="156" t="s">
        <v>294</v>
      </c>
      <c r="W176" s="156" t="s">
        <v>290</v>
      </c>
      <c r="X176" s="156" t="s">
        <v>290</v>
      </c>
      <c r="Y176" s="156" t="s">
        <v>487</v>
      </c>
      <c r="Z176" s="156" t="s">
        <v>290</v>
      </c>
      <c r="AA176" s="156" t="s">
        <v>290</v>
      </c>
      <c r="AB176" s="156" t="s">
        <v>1004</v>
      </c>
      <c r="AC176" s="156" t="s">
        <v>290</v>
      </c>
      <c r="AD176" s="156" t="s">
        <v>290</v>
      </c>
      <c r="AE176" s="156" t="s">
        <v>290</v>
      </c>
      <c r="AF176" s="157" t="s">
        <v>317</v>
      </c>
      <c r="AG176" s="156" t="s">
        <v>290</v>
      </c>
      <c r="AH176" s="155" t="s">
        <v>297</v>
      </c>
      <c r="AI176" s="155" t="s">
        <v>297</v>
      </c>
      <c r="AJ176" s="156" t="s">
        <v>290</v>
      </c>
      <c r="AK176" s="158" t="s">
        <v>298</v>
      </c>
      <c r="AL176" s="159" t="s">
        <v>299</v>
      </c>
    </row>
    <row r="177" spans="1:38" ht="409.5" x14ac:dyDescent="0.25">
      <c r="A177" s="94" t="str">
        <f t="shared" si="2"/>
        <v>Физические лица за исключением лиц с ОВЗ и инвалидов21.01.01 Оператор нефтяных и газовых скважинОсновное общее образованиеОчная</v>
      </c>
      <c r="B177" s="153">
        <v>172</v>
      </c>
      <c r="C177" s="154" t="s">
        <v>281</v>
      </c>
      <c r="D177" s="154" t="s">
        <v>1099</v>
      </c>
      <c r="E177" s="155" t="s">
        <v>282</v>
      </c>
      <c r="F177" s="154" t="s">
        <v>283</v>
      </c>
      <c r="G177" s="154" t="s">
        <v>284</v>
      </c>
      <c r="H177" s="155" t="s">
        <v>285</v>
      </c>
      <c r="I177" s="155"/>
      <c r="J177" s="154" t="s">
        <v>286</v>
      </c>
      <c r="K177" s="156" t="s">
        <v>287</v>
      </c>
      <c r="L177" s="155" t="s">
        <v>288</v>
      </c>
      <c r="M177" s="156" t="s">
        <v>1</v>
      </c>
      <c r="N177" s="156" t="s">
        <v>289</v>
      </c>
      <c r="O177" s="156" t="s">
        <v>8</v>
      </c>
      <c r="P177" s="156" t="s">
        <v>2</v>
      </c>
      <c r="Q177" s="156" t="s">
        <v>290</v>
      </c>
      <c r="R177" s="155" t="s">
        <v>291</v>
      </c>
      <c r="S177" s="156" t="s">
        <v>292</v>
      </c>
      <c r="T177" s="155" t="s">
        <v>192</v>
      </c>
      <c r="U177" s="155" t="s">
        <v>293</v>
      </c>
      <c r="V177" s="156" t="s">
        <v>294</v>
      </c>
      <c r="W177" s="156" t="s">
        <v>290</v>
      </c>
      <c r="X177" s="156" t="s">
        <v>290</v>
      </c>
      <c r="Y177" s="156" t="s">
        <v>487</v>
      </c>
      <c r="Z177" s="156" t="s">
        <v>290</v>
      </c>
      <c r="AA177" s="156" t="s">
        <v>290</v>
      </c>
      <c r="AB177" s="156" t="s">
        <v>1004</v>
      </c>
      <c r="AC177" s="156" t="s">
        <v>290</v>
      </c>
      <c r="AD177" s="156" t="s">
        <v>290</v>
      </c>
      <c r="AE177" s="156" t="s">
        <v>290</v>
      </c>
      <c r="AF177" s="157" t="s">
        <v>1100</v>
      </c>
      <c r="AG177" s="156" t="s">
        <v>290</v>
      </c>
      <c r="AH177" s="155" t="s">
        <v>297</v>
      </c>
      <c r="AI177" s="155" t="s">
        <v>297</v>
      </c>
      <c r="AJ177" s="156" t="s">
        <v>290</v>
      </c>
      <c r="AK177" s="158" t="s">
        <v>298</v>
      </c>
      <c r="AL177" s="159" t="s">
        <v>299</v>
      </c>
    </row>
    <row r="178" spans="1:38" ht="409.5" x14ac:dyDescent="0.25">
      <c r="A178" s="94" t="str">
        <f t="shared" si="2"/>
        <v>Физические лица за исключением лиц с ОВЗ и инвалидов21.01.02 Оператор по ремонту скважинОсновное общее образованиеОчная</v>
      </c>
      <c r="B178" s="153">
        <v>173</v>
      </c>
      <c r="C178" s="154" t="s">
        <v>281</v>
      </c>
      <c r="D178" s="154" t="s">
        <v>1099</v>
      </c>
      <c r="E178" s="155" t="s">
        <v>282</v>
      </c>
      <c r="F178" s="154" t="s">
        <v>283</v>
      </c>
      <c r="G178" s="154" t="s">
        <v>284</v>
      </c>
      <c r="H178" s="155" t="s">
        <v>376</v>
      </c>
      <c r="I178" s="155"/>
      <c r="J178" s="154" t="s">
        <v>286</v>
      </c>
      <c r="K178" s="156" t="s">
        <v>287</v>
      </c>
      <c r="L178" s="155" t="s">
        <v>288</v>
      </c>
      <c r="M178" s="156" t="s">
        <v>1</v>
      </c>
      <c r="N178" s="156" t="s">
        <v>377</v>
      </c>
      <c r="O178" s="156" t="s">
        <v>8</v>
      </c>
      <c r="P178" s="156" t="s">
        <v>2</v>
      </c>
      <c r="Q178" s="156" t="s">
        <v>290</v>
      </c>
      <c r="R178" s="155" t="s">
        <v>291</v>
      </c>
      <c r="S178" s="156" t="s">
        <v>292</v>
      </c>
      <c r="T178" s="155" t="s">
        <v>192</v>
      </c>
      <c r="U178" s="155" t="s">
        <v>293</v>
      </c>
      <c r="V178" s="156" t="s">
        <v>294</v>
      </c>
      <c r="W178" s="156" t="s">
        <v>290</v>
      </c>
      <c r="X178" s="156" t="s">
        <v>290</v>
      </c>
      <c r="Y178" s="156" t="s">
        <v>487</v>
      </c>
      <c r="Z178" s="156" t="s">
        <v>290</v>
      </c>
      <c r="AA178" s="156" t="s">
        <v>290</v>
      </c>
      <c r="AB178" s="156" t="s">
        <v>1004</v>
      </c>
      <c r="AC178" s="156" t="s">
        <v>290</v>
      </c>
      <c r="AD178" s="156" t="s">
        <v>290</v>
      </c>
      <c r="AE178" s="156" t="s">
        <v>290</v>
      </c>
      <c r="AF178" s="157" t="s">
        <v>1116</v>
      </c>
      <c r="AG178" s="156" t="s">
        <v>290</v>
      </c>
      <c r="AH178" s="155" t="s">
        <v>297</v>
      </c>
      <c r="AI178" s="155" t="s">
        <v>297</v>
      </c>
      <c r="AJ178" s="156" t="s">
        <v>290</v>
      </c>
      <c r="AK178" s="158" t="s">
        <v>298</v>
      </c>
      <c r="AL178" s="159" t="s">
        <v>299</v>
      </c>
    </row>
    <row r="179" spans="1:38" ht="409.5" x14ac:dyDescent="0.25">
      <c r="A179" s="94" t="str">
        <f t="shared" si="2"/>
        <v>Физические лица за исключением лиц с ОВЗ и инвалидов23.01.03 АвтомеханикОсновное общее образованиеОчная</v>
      </c>
      <c r="B179" s="153">
        <v>174</v>
      </c>
      <c r="C179" s="154" t="s">
        <v>281</v>
      </c>
      <c r="D179" s="154" t="s">
        <v>1099</v>
      </c>
      <c r="E179" s="155" t="s">
        <v>282</v>
      </c>
      <c r="F179" s="154" t="s">
        <v>283</v>
      </c>
      <c r="G179" s="154" t="s">
        <v>284</v>
      </c>
      <c r="H179" s="155" t="s">
        <v>1020</v>
      </c>
      <c r="I179" s="155"/>
      <c r="J179" s="154" t="s">
        <v>286</v>
      </c>
      <c r="K179" s="156" t="s">
        <v>287</v>
      </c>
      <c r="L179" s="155" t="s">
        <v>288</v>
      </c>
      <c r="M179" s="156" t="s">
        <v>1</v>
      </c>
      <c r="N179" s="156" t="s">
        <v>1021</v>
      </c>
      <c r="O179" s="156" t="s">
        <v>8</v>
      </c>
      <c r="P179" s="156" t="s">
        <v>2</v>
      </c>
      <c r="Q179" s="156" t="s">
        <v>290</v>
      </c>
      <c r="R179" s="155" t="s">
        <v>291</v>
      </c>
      <c r="S179" s="156" t="s">
        <v>292</v>
      </c>
      <c r="T179" s="155" t="s">
        <v>192</v>
      </c>
      <c r="U179" s="155" t="s">
        <v>293</v>
      </c>
      <c r="V179" s="156" t="s">
        <v>294</v>
      </c>
      <c r="W179" s="156" t="s">
        <v>290</v>
      </c>
      <c r="X179" s="156" t="s">
        <v>290</v>
      </c>
      <c r="Y179" s="156" t="s">
        <v>487</v>
      </c>
      <c r="Z179" s="156" t="s">
        <v>290</v>
      </c>
      <c r="AA179" s="156" t="s">
        <v>290</v>
      </c>
      <c r="AB179" s="156" t="s">
        <v>1004</v>
      </c>
      <c r="AC179" s="156" t="s">
        <v>290</v>
      </c>
      <c r="AD179" s="156" t="s">
        <v>290</v>
      </c>
      <c r="AE179" s="156" t="s">
        <v>290</v>
      </c>
      <c r="AF179" s="157" t="s">
        <v>1205</v>
      </c>
      <c r="AG179" s="156" t="s">
        <v>290</v>
      </c>
      <c r="AH179" s="155" t="s">
        <v>297</v>
      </c>
      <c r="AI179" s="155" t="s">
        <v>297</v>
      </c>
      <c r="AJ179" s="156" t="s">
        <v>290</v>
      </c>
      <c r="AK179" s="158" t="s">
        <v>1097</v>
      </c>
      <c r="AL179" s="159" t="s">
        <v>299</v>
      </c>
    </row>
    <row r="180" spans="1:38" ht="409.5" x14ac:dyDescent="0.25">
      <c r="A180" s="94" t="str">
        <f t="shared" si="2"/>
        <v>Физические лица за исключением лиц с ОВЗ и инвалидов23.01.06 Машинист дорожных и строительных машинОсновное общее образованиеОчная</v>
      </c>
      <c r="B180" s="153">
        <v>175</v>
      </c>
      <c r="C180" s="154" t="s">
        <v>281</v>
      </c>
      <c r="D180" s="154" t="s">
        <v>1099</v>
      </c>
      <c r="E180" s="155" t="s">
        <v>282</v>
      </c>
      <c r="F180" s="154" t="s">
        <v>283</v>
      </c>
      <c r="G180" s="154" t="s">
        <v>284</v>
      </c>
      <c r="H180" s="155" t="s">
        <v>1022</v>
      </c>
      <c r="I180" s="155"/>
      <c r="J180" s="154" t="s">
        <v>286</v>
      </c>
      <c r="K180" s="156" t="s">
        <v>287</v>
      </c>
      <c r="L180" s="155" t="s">
        <v>288</v>
      </c>
      <c r="M180" s="156" t="s">
        <v>1</v>
      </c>
      <c r="N180" s="156" t="s">
        <v>379</v>
      </c>
      <c r="O180" s="156" t="s">
        <v>8</v>
      </c>
      <c r="P180" s="156" t="s">
        <v>2</v>
      </c>
      <c r="Q180" s="156" t="s">
        <v>290</v>
      </c>
      <c r="R180" s="155" t="s">
        <v>291</v>
      </c>
      <c r="S180" s="156" t="s">
        <v>292</v>
      </c>
      <c r="T180" s="155" t="s">
        <v>192</v>
      </c>
      <c r="U180" s="155" t="s">
        <v>293</v>
      </c>
      <c r="V180" s="156" t="s">
        <v>294</v>
      </c>
      <c r="W180" s="156" t="s">
        <v>290</v>
      </c>
      <c r="X180" s="156" t="s">
        <v>290</v>
      </c>
      <c r="Y180" s="156" t="s">
        <v>295</v>
      </c>
      <c r="Z180" s="156" t="s">
        <v>290</v>
      </c>
      <c r="AA180" s="156" t="s">
        <v>290</v>
      </c>
      <c r="AB180" s="156" t="s">
        <v>296</v>
      </c>
      <c r="AC180" s="156" t="s">
        <v>290</v>
      </c>
      <c r="AD180" s="156" t="s">
        <v>290</v>
      </c>
      <c r="AE180" s="156" t="s">
        <v>290</v>
      </c>
      <c r="AF180" s="157" t="s">
        <v>354</v>
      </c>
      <c r="AG180" s="156" t="s">
        <v>290</v>
      </c>
      <c r="AH180" s="155" t="s">
        <v>297</v>
      </c>
      <c r="AI180" s="155" t="s">
        <v>297</v>
      </c>
      <c r="AJ180" s="156" t="s">
        <v>290</v>
      </c>
      <c r="AK180" s="158" t="s">
        <v>1097</v>
      </c>
      <c r="AL180" s="159" t="s">
        <v>1248</v>
      </c>
    </row>
    <row r="181" spans="1:38" ht="409.5" x14ac:dyDescent="0.25">
      <c r="A181" s="94" t="str">
        <f t="shared" si="2"/>
        <v>Физические лица за исключением лиц с ОВЗ и инвалидов23.01.06 Машинист дорожных и строительных машинСреднее общее образованиеОчная</v>
      </c>
      <c r="B181" s="153">
        <v>176</v>
      </c>
      <c r="C181" s="154" t="s">
        <v>281</v>
      </c>
      <c r="D181" s="154" t="s">
        <v>1099</v>
      </c>
      <c r="E181" s="155" t="s">
        <v>282</v>
      </c>
      <c r="F181" s="154" t="s">
        <v>283</v>
      </c>
      <c r="G181" s="154" t="s">
        <v>284</v>
      </c>
      <c r="H181" s="155" t="s">
        <v>378</v>
      </c>
      <c r="I181" s="155"/>
      <c r="J181" s="154" t="s">
        <v>286</v>
      </c>
      <c r="K181" s="156" t="s">
        <v>287</v>
      </c>
      <c r="L181" s="155" t="s">
        <v>288</v>
      </c>
      <c r="M181" s="156" t="s">
        <v>1</v>
      </c>
      <c r="N181" s="156" t="s">
        <v>379</v>
      </c>
      <c r="O181" s="156" t="s">
        <v>344</v>
      </c>
      <c r="P181" s="156" t="s">
        <v>2</v>
      </c>
      <c r="Q181" s="156" t="s">
        <v>290</v>
      </c>
      <c r="R181" s="155" t="s">
        <v>291</v>
      </c>
      <c r="S181" s="156" t="s">
        <v>292</v>
      </c>
      <c r="T181" s="155" t="s">
        <v>192</v>
      </c>
      <c r="U181" s="155" t="s">
        <v>293</v>
      </c>
      <c r="V181" s="156" t="s">
        <v>294</v>
      </c>
      <c r="W181" s="156" t="s">
        <v>290</v>
      </c>
      <c r="X181" s="156" t="s">
        <v>290</v>
      </c>
      <c r="Y181" s="156" t="s">
        <v>295</v>
      </c>
      <c r="Z181" s="156" t="s">
        <v>290</v>
      </c>
      <c r="AA181" s="156" t="s">
        <v>290</v>
      </c>
      <c r="AB181" s="156" t="s">
        <v>296</v>
      </c>
      <c r="AC181" s="156" t="s">
        <v>290</v>
      </c>
      <c r="AD181" s="156" t="s">
        <v>290</v>
      </c>
      <c r="AE181" s="156" t="s">
        <v>290</v>
      </c>
      <c r="AF181" s="157" t="s">
        <v>1206</v>
      </c>
      <c r="AG181" s="156" t="s">
        <v>290</v>
      </c>
      <c r="AH181" s="155" t="s">
        <v>297</v>
      </c>
      <c r="AI181" s="155" t="s">
        <v>297</v>
      </c>
      <c r="AJ181" s="156" t="s">
        <v>290</v>
      </c>
      <c r="AK181" s="158" t="s">
        <v>1097</v>
      </c>
      <c r="AL181" s="159" t="s">
        <v>299</v>
      </c>
    </row>
    <row r="182" spans="1:38" ht="409.5" x14ac:dyDescent="0.25">
      <c r="A182" s="94" t="str">
        <f t="shared" si="2"/>
        <v>Физические лица за исключением лиц с ОВЗ и инвалидов23.01.08 Слесарь по ремонту строительных машинОсновное общее образованиеОчная</v>
      </c>
      <c r="B182" s="153">
        <v>177</v>
      </c>
      <c r="C182" s="154" t="s">
        <v>281</v>
      </c>
      <c r="D182" s="154" t="s">
        <v>1099</v>
      </c>
      <c r="E182" s="155" t="s">
        <v>282</v>
      </c>
      <c r="F182" s="154" t="s">
        <v>283</v>
      </c>
      <c r="G182" s="154" t="s">
        <v>284</v>
      </c>
      <c r="H182" s="155" t="s">
        <v>1207</v>
      </c>
      <c r="I182" s="155"/>
      <c r="J182" s="154" t="s">
        <v>286</v>
      </c>
      <c r="K182" s="156" t="s">
        <v>287</v>
      </c>
      <c r="L182" s="155" t="s">
        <v>288</v>
      </c>
      <c r="M182" s="156" t="s">
        <v>1</v>
      </c>
      <c r="N182" s="156" t="s">
        <v>1208</v>
      </c>
      <c r="O182" s="156" t="s">
        <v>8</v>
      </c>
      <c r="P182" s="156" t="s">
        <v>2</v>
      </c>
      <c r="Q182" s="156" t="s">
        <v>290</v>
      </c>
      <c r="R182" s="155" t="s">
        <v>291</v>
      </c>
      <c r="S182" s="156" t="s">
        <v>292</v>
      </c>
      <c r="T182" s="155" t="s">
        <v>192</v>
      </c>
      <c r="U182" s="155" t="s">
        <v>293</v>
      </c>
      <c r="V182" s="156" t="s">
        <v>294</v>
      </c>
      <c r="W182" s="156" t="s">
        <v>290</v>
      </c>
      <c r="X182" s="156" t="s">
        <v>290</v>
      </c>
      <c r="Y182" s="156" t="s">
        <v>295</v>
      </c>
      <c r="Z182" s="156" t="s">
        <v>290</v>
      </c>
      <c r="AA182" s="156" t="s">
        <v>290</v>
      </c>
      <c r="AB182" s="156" t="s">
        <v>296</v>
      </c>
      <c r="AC182" s="156" t="s">
        <v>290</v>
      </c>
      <c r="AD182" s="156" t="s">
        <v>290</v>
      </c>
      <c r="AE182" s="156" t="s">
        <v>290</v>
      </c>
      <c r="AF182" s="157" t="s">
        <v>337</v>
      </c>
      <c r="AG182" s="156" t="s">
        <v>290</v>
      </c>
      <c r="AH182" s="155" t="s">
        <v>297</v>
      </c>
      <c r="AI182" s="155" t="s">
        <v>297</v>
      </c>
      <c r="AJ182" s="156" t="s">
        <v>290</v>
      </c>
      <c r="AK182" s="158" t="s">
        <v>298</v>
      </c>
      <c r="AL182" s="159" t="s">
        <v>299</v>
      </c>
    </row>
    <row r="183" spans="1:38" ht="409.5" x14ac:dyDescent="0.25">
      <c r="A183" s="94" t="str">
        <f t="shared" si="2"/>
        <v>Физические лица за исключением лиц с ОВЗ и инвалидов26.01.06 Судоводитель-помощник механика маломерного суднаОсновное общее образованиеОчная</v>
      </c>
      <c r="B183" s="153">
        <v>178</v>
      </c>
      <c r="C183" s="154" t="s">
        <v>281</v>
      </c>
      <c r="D183" s="154" t="s">
        <v>1099</v>
      </c>
      <c r="E183" s="155" t="s">
        <v>282</v>
      </c>
      <c r="F183" s="154" t="s">
        <v>283</v>
      </c>
      <c r="G183" s="154" t="s">
        <v>284</v>
      </c>
      <c r="H183" s="155" t="s">
        <v>389</v>
      </c>
      <c r="I183" s="155"/>
      <c r="J183" s="154" t="s">
        <v>286</v>
      </c>
      <c r="K183" s="156" t="s">
        <v>287</v>
      </c>
      <c r="L183" s="155" t="s">
        <v>288</v>
      </c>
      <c r="M183" s="156" t="s">
        <v>1</v>
      </c>
      <c r="N183" s="156" t="s">
        <v>390</v>
      </c>
      <c r="O183" s="156" t="s">
        <v>8</v>
      </c>
      <c r="P183" s="156" t="s">
        <v>2</v>
      </c>
      <c r="Q183" s="156" t="s">
        <v>290</v>
      </c>
      <c r="R183" s="155" t="s">
        <v>291</v>
      </c>
      <c r="S183" s="156" t="s">
        <v>292</v>
      </c>
      <c r="T183" s="155" t="s">
        <v>192</v>
      </c>
      <c r="U183" s="155" t="s">
        <v>293</v>
      </c>
      <c r="V183" s="156" t="s">
        <v>294</v>
      </c>
      <c r="W183" s="156" t="s">
        <v>290</v>
      </c>
      <c r="X183" s="156" t="s">
        <v>290</v>
      </c>
      <c r="Y183" s="156" t="s">
        <v>487</v>
      </c>
      <c r="Z183" s="156" t="s">
        <v>290</v>
      </c>
      <c r="AA183" s="156" t="s">
        <v>290</v>
      </c>
      <c r="AB183" s="156" t="s">
        <v>1004</v>
      </c>
      <c r="AC183" s="156" t="s">
        <v>290</v>
      </c>
      <c r="AD183" s="156" t="s">
        <v>290</v>
      </c>
      <c r="AE183" s="156" t="s">
        <v>290</v>
      </c>
      <c r="AF183" s="157" t="s">
        <v>347</v>
      </c>
      <c r="AG183" s="156" t="s">
        <v>290</v>
      </c>
      <c r="AH183" s="155" t="s">
        <v>297</v>
      </c>
      <c r="AI183" s="155" t="s">
        <v>297</v>
      </c>
      <c r="AJ183" s="156" t="s">
        <v>290</v>
      </c>
      <c r="AK183" s="158" t="s">
        <v>298</v>
      </c>
      <c r="AL183" s="159" t="s">
        <v>299</v>
      </c>
    </row>
    <row r="184" spans="1:38" ht="409.5" x14ac:dyDescent="0.25">
      <c r="A184" s="94" t="str">
        <f t="shared" si="2"/>
        <v>Физические лица за исключением лиц с ОВЗ и инвалидов34.01.01 Младшая медицинская сестра по уходу за больнымиОсновное общее образованиеОчная</v>
      </c>
      <c r="B184" s="153">
        <v>179</v>
      </c>
      <c r="C184" s="154" t="s">
        <v>281</v>
      </c>
      <c r="D184" s="154" t="s">
        <v>1099</v>
      </c>
      <c r="E184" s="155" t="s">
        <v>282</v>
      </c>
      <c r="F184" s="154" t="s">
        <v>283</v>
      </c>
      <c r="G184" s="154" t="s">
        <v>284</v>
      </c>
      <c r="H184" s="155" t="s">
        <v>382</v>
      </c>
      <c r="I184" s="155"/>
      <c r="J184" s="154" t="s">
        <v>286</v>
      </c>
      <c r="K184" s="156" t="s">
        <v>287</v>
      </c>
      <c r="L184" s="155" t="s">
        <v>288</v>
      </c>
      <c r="M184" s="156" t="s">
        <v>1</v>
      </c>
      <c r="N184" s="156" t="s">
        <v>383</v>
      </c>
      <c r="O184" s="156" t="s">
        <v>8</v>
      </c>
      <c r="P184" s="156" t="s">
        <v>2</v>
      </c>
      <c r="Q184" s="156" t="s">
        <v>290</v>
      </c>
      <c r="R184" s="155" t="s">
        <v>291</v>
      </c>
      <c r="S184" s="156" t="s">
        <v>292</v>
      </c>
      <c r="T184" s="155" t="s">
        <v>192</v>
      </c>
      <c r="U184" s="155" t="s">
        <v>293</v>
      </c>
      <c r="V184" s="156" t="s">
        <v>294</v>
      </c>
      <c r="W184" s="156" t="s">
        <v>290</v>
      </c>
      <c r="X184" s="156" t="s">
        <v>290</v>
      </c>
      <c r="Y184" s="156" t="s">
        <v>487</v>
      </c>
      <c r="Z184" s="156" t="s">
        <v>290</v>
      </c>
      <c r="AA184" s="156" t="s">
        <v>290</v>
      </c>
      <c r="AB184" s="156" t="s">
        <v>1004</v>
      </c>
      <c r="AC184" s="156" t="s">
        <v>290</v>
      </c>
      <c r="AD184" s="156" t="s">
        <v>290</v>
      </c>
      <c r="AE184" s="156" t="s">
        <v>290</v>
      </c>
      <c r="AF184" s="157" t="s">
        <v>370</v>
      </c>
      <c r="AG184" s="156" t="s">
        <v>290</v>
      </c>
      <c r="AH184" s="155" t="s">
        <v>297</v>
      </c>
      <c r="AI184" s="155" t="s">
        <v>297</v>
      </c>
      <c r="AJ184" s="156" t="s">
        <v>290</v>
      </c>
      <c r="AK184" s="158" t="s">
        <v>298</v>
      </c>
      <c r="AL184" s="159" t="s">
        <v>299</v>
      </c>
    </row>
    <row r="185" spans="1:38" ht="409.5" x14ac:dyDescent="0.25">
      <c r="A185" s="94" t="str">
        <f t="shared" si="2"/>
        <v>Физические лица за исключением лиц с ОВЗ и инвалидов35.01.11 Мастер сельскохозяйственного производстваОсновное общее образованиеОчная</v>
      </c>
      <c r="B185" s="153">
        <v>180</v>
      </c>
      <c r="C185" s="154" t="s">
        <v>281</v>
      </c>
      <c r="D185" s="154" t="s">
        <v>1099</v>
      </c>
      <c r="E185" s="155" t="s">
        <v>282</v>
      </c>
      <c r="F185" s="154" t="s">
        <v>283</v>
      </c>
      <c r="G185" s="154" t="s">
        <v>284</v>
      </c>
      <c r="H185" s="155" t="s">
        <v>384</v>
      </c>
      <c r="I185" s="155"/>
      <c r="J185" s="154" t="s">
        <v>286</v>
      </c>
      <c r="K185" s="156" t="s">
        <v>287</v>
      </c>
      <c r="L185" s="155" t="s">
        <v>288</v>
      </c>
      <c r="M185" s="156" t="s">
        <v>1</v>
      </c>
      <c r="N185" s="156" t="s">
        <v>385</v>
      </c>
      <c r="O185" s="156" t="s">
        <v>8</v>
      </c>
      <c r="P185" s="156" t="s">
        <v>2</v>
      </c>
      <c r="Q185" s="156" t="s">
        <v>290</v>
      </c>
      <c r="R185" s="155" t="s">
        <v>291</v>
      </c>
      <c r="S185" s="156" t="s">
        <v>292</v>
      </c>
      <c r="T185" s="155" t="s">
        <v>192</v>
      </c>
      <c r="U185" s="155" t="s">
        <v>293</v>
      </c>
      <c r="V185" s="156" t="s">
        <v>294</v>
      </c>
      <c r="W185" s="156" t="s">
        <v>290</v>
      </c>
      <c r="X185" s="156" t="s">
        <v>290</v>
      </c>
      <c r="Y185" s="156" t="s">
        <v>487</v>
      </c>
      <c r="Z185" s="156" t="s">
        <v>290</v>
      </c>
      <c r="AA185" s="156" t="s">
        <v>290</v>
      </c>
      <c r="AB185" s="156" t="s">
        <v>1004</v>
      </c>
      <c r="AC185" s="156" t="s">
        <v>290</v>
      </c>
      <c r="AD185" s="156" t="s">
        <v>290</v>
      </c>
      <c r="AE185" s="156" t="s">
        <v>290</v>
      </c>
      <c r="AF185" s="157" t="s">
        <v>386</v>
      </c>
      <c r="AG185" s="156" t="s">
        <v>290</v>
      </c>
      <c r="AH185" s="155" t="s">
        <v>297</v>
      </c>
      <c r="AI185" s="155" t="s">
        <v>297</v>
      </c>
      <c r="AJ185" s="156" t="s">
        <v>290</v>
      </c>
      <c r="AK185" s="158" t="s">
        <v>298</v>
      </c>
      <c r="AL185" s="159" t="s">
        <v>299</v>
      </c>
    </row>
    <row r="186" spans="1:38" ht="409.5" x14ac:dyDescent="0.25">
      <c r="A186" s="94" t="str">
        <f t="shared" si="2"/>
        <v>Физические лица за исключением лиц с ОВЗ и инвалидов35.01.13 Тракторист-машинист сельскохозяйственного производстваОсновное общее образованиеОчная</v>
      </c>
      <c r="B186" s="153">
        <v>181</v>
      </c>
      <c r="C186" s="154" t="s">
        <v>281</v>
      </c>
      <c r="D186" s="154" t="s">
        <v>1099</v>
      </c>
      <c r="E186" s="155" t="s">
        <v>282</v>
      </c>
      <c r="F186" s="154" t="s">
        <v>283</v>
      </c>
      <c r="G186" s="154" t="s">
        <v>284</v>
      </c>
      <c r="H186" s="155" t="s">
        <v>387</v>
      </c>
      <c r="I186" s="155"/>
      <c r="J186" s="154" t="s">
        <v>286</v>
      </c>
      <c r="K186" s="156" t="s">
        <v>287</v>
      </c>
      <c r="L186" s="155" t="s">
        <v>288</v>
      </c>
      <c r="M186" s="156" t="s">
        <v>1</v>
      </c>
      <c r="N186" s="156" t="s">
        <v>388</v>
      </c>
      <c r="O186" s="156" t="s">
        <v>8</v>
      </c>
      <c r="P186" s="156" t="s">
        <v>2</v>
      </c>
      <c r="Q186" s="156" t="s">
        <v>290</v>
      </c>
      <c r="R186" s="155" t="s">
        <v>291</v>
      </c>
      <c r="S186" s="156" t="s">
        <v>292</v>
      </c>
      <c r="T186" s="155" t="s">
        <v>192</v>
      </c>
      <c r="U186" s="155" t="s">
        <v>293</v>
      </c>
      <c r="V186" s="156" t="s">
        <v>294</v>
      </c>
      <c r="W186" s="156" t="s">
        <v>290</v>
      </c>
      <c r="X186" s="156" t="s">
        <v>290</v>
      </c>
      <c r="Y186" s="156" t="s">
        <v>487</v>
      </c>
      <c r="Z186" s="156" t="s">
        <v>290</v>
      </c>
      <c r="AA186" s="156" t="s">
        <v>290</v>
      </c>
      <c r="AB186" s="156" t="s">
        <v>1004</v>
      </c>
      <c r="AC186" s="156" t="s">
        <v>290</v>
      </c>
      <c r="AD186" s="156" t="s">
        <v>290</v>
      </c>
      <c r="AE186" s="156" t="s">
        <v>290</v>
      </c>
      <c r="AF186" s="157" t="s">
        <v>386</v>
      </c>
      <c r="AG186" s="156" t="s">
        <v>290</v>
      </c>
      <c r="AH186" s="155" t="s">
        <v>297</v>
      </c>
      <c r="AI186" s="155" t="s">
        <v>297</v>
      </c>
      <c r="AJ186" s="156" t="s">
        <v>290</v>
      </c>
      <c r="AK186" s="158" t="s">
        <v>298</v>
      </c>
      <c r="AL186" s="159" t="s">
        <v>299</v>
      </c>
    </row>
    <row r="187" spans="1:38" ht="409.5" x14ac:dyDescent="0.25">
      <c r="A187" s="94" t="str">
        <f t="shared" si="2"/>
        <v>Основное общее образованиеФизические лица за исключением лиц с ОВЗ и инвалидов38.01.02 Продавец, контролер-кассирОчная</v>
      </c>
      <c r="B187" s="153">
        <v>182</v>
      </c>
      <c r="C187" s="154" t="s">
        <v>281</v>
      </c>
      <c r="D187" s="154" t="s">
        <v>1099</v>
      </c>
      <c r="E187" s="155" t="s">
        <v>282</v>
      </c>
      <c r="F187" s="154" t="s">
        <v>283</v>
      </c>
      <c r="G187" s="154" t="s">
        <v>284</v>
      </c>
      <c r="H187" s="155" t="s">
        <v>466</v>
      </c>
      <c r="I187" s="155"/>
      <c r="J187" s="154" t="s">
        <v>286</v>
      </c>
      <c r="K187" s="156" t="s">
        <v>287</v>
      </c>
      <c r="L187" s="155" t="s">
        <v>288</v>
      </c>
      <c r="M187" s="156" t="s">
        <v>8</v>
      </c>
      <c r="N187" s="156" t="s">
        <v>1</v>
      </c>
      <c r="O187" s="156" t="s">
        <v>316</v>
      </c>
      <c r="P187" s="156" t="s">
        <v>2</v>
      </c>
      <c r="Q187" s="156" t="s">
        <v>290</v>
      </c>
      <c r="R187" s="155" t="s">
        <v>291</v>
      </c>
      <c r="S187" s="156" t="s">
        <v>292</v>
      </c>
      <c r="T187" s="155" t="s">
        <v>192</v>
      </c>
      <c r="U187" s="155" t="s">
        <v>293</v>
      </c>
      <c r="V187" s="156" t="s">
        <v>294</v>
      </c>
      <c r="W187" s="156" t="s">
        <v>290</v>
      </c>
      <c r="X187" s="156" t="s">
        <v>290</v>
      </c>
      <c r="Y187" s="156" t="s">
        <v>295</v>
      </c>
      <c r="Z187" s="156" t="s">
        <v>290</v>
      </c>
      <c r="AA187" s="156" t="s">
        <v>290</v>
      </c>
      <c r="AB187" s="156" t="s">
        <v>296</v>
      </c>
      <c r="AC187" s="156" t="s">
        <v>290</v>
      </c>
      <c r="AD187" s="156" t="s">
        <v>290</v>
      </c>
      <c r="AE187" s="156" t="s">
        <v>290</v>
      </c>
      <c r="AF187" s="157" t="s">
        <v>1198</v>
      </c>
      <c r="AG187" s="156" t="s">
        <v>290</v>
      </c>
      <c r="AH187" s="155" t="s">
        <v>297</v>
      </c>
      <c r="AI187" s="155" t="s">
        <v>297</v>
      </c>
      <c r="AJ187" s="156" t="s">
        <v>290</v>
      </c>
      <c r="AK187" s="158" t="s">
        <v>1097</v>
      </c>
      <c r="AL187" s="159" t="s">
        <v>299</v>
      </c>
    </row>
    <row r="188" spans="1:38" ht="409.5" x14ac:dyDescent="0.25">
      <c r="A188" s="94" t="str">
        <f t="shared" si="2"/>
        <v>Физические лица с ОВЗ и инвалиды38.01.02 Продавец, контролер-кассирОсновное общее образованиеОчная</v>
      </c>
      <c r="B188" s="153">
        <v>183</v>
      </c>
      <c r="C188" s="154" t="s">
        <v>281</v>
      </c>
      <c r="D188" s="154" t="s">
        <v>1099</v>
      </c>
      <c r="E188" s="155" t="s">
        <v>282</v>
      </c>
      <c r="F188" s="154" t="s">
        <v>283</v>
      </c>
      <c r="G188" s="154" t="s">
        <v>284</v>
      </c>
      <c r="H188" s="155" t="s">
        <v>315</v>
      </c>
      <c r="I188" s="155"/>
      <c r="J188" s="154" t="s">
        <v>286</v>
      </c>
      <c r="K188" s="156" t="s">
        <v>287</v>
      </c>
      <c r="L188" s="155" t="s">
        <v>288</v>
      </c>
      <c r="M188" s="156" t="s">
        <v>9</v>
      </c>
      <c r="N188" s="156" t="s">
        <v>316</v>
      </c>
      <c r="O188" s="156" t="s">
        <v>8</v>
      </c>
      <c r="P188" s="156" t="s">
        <v>2</v>
      </c>
      <c r="Q188" s="156" t="s">
        <v>290</v>
      </c>
      <c r="R188" s="155" t="s">
        <v>291</v>
      </c>
      <c r="S188" s="156" t="s">
        <v>292</v>
      </c>
      <c r="T188" s="155" t="s">
        <v>192</v>
      </c>
      <c r="U188" s="155" t="s">
        <v>293</v>
      </c>
      <c r="V188" s="156" t="s">
        <v>294</v>
      </c>
      <c r="W188" s="156" t="s">
        <v>290</v>
      </c>
      <c r="X188" s="156" t="s">
        <v>290</v>
      </c>
      <c r="Y188" s="156" t="s">
        <v>487</v>
      </c>
      <c r="Z188" s="156" t="s">
        <v>290</v>
      </c>
      <c r="AA188" s="156" t="s">
        <v>290</v>
      </c>
      <c r="AB188" s="156" t="s">
        <v>1004</v>
      </c>
      <c r="AC188" s="156" t="s">
        <v>290</v>
      </c>
      <c r="AD188" s="156" t="s">
        <v>290</v>
      </c>
      <c r="AE188" s="156" t="s">
        <v>290</v>
      </c>
      <c r="AF188" s="157" t="s">
        <v>317</v>
      </c>
      <c r="AG188" s="156" t="s">
        <v>290</v>
      </c>
      <c r="AH188" s="155" t="s">
        <v>297</v>
      </c>
      <c r="AI188" s="155" t="s">
        <v>297</v>
      </c>
      <c r="AJ188" s="156" t="s">
        <v>290</v>
      </c>
      <c r="AK188" s="158" t="s">
        <v>298</v>
      </c>
      <c r="AL188" s="159" t="s">
        <v>299</v>
      </c>
    </row>
    <row r="189" spans="1:38" ht="409.5" x14ac:dyDescent="0.25">
      <c r="A189" s="94" t="str">
        <f t="shared" si="2"/>
        <v>Физические лица за исключением лиц с ОВЗ и инвалидов43.01.02 ПарикмахерОсновное общее образованиеОчная</v>
      </c>
      <c r="B189" s="153">
        <v>184</v>
      </c>
      <c r="C189" s="154" t="s">
        <v>281</v>
      </c>
      <c r="D189" s="154" t="s">
        <v>1099</v>
      </c>
      <c r="E189" s="155" t="s">
        <v>282</v>
      </c>
      <c r="F189" s="154" t="s">
        <v>283</v>
      </c>
      <c r="G189" s="154" t="s">
        <v>284</v>
      </c>
      <c r="H189" s="155" t="s">
        <v>1061</v>
      </c>
      <c r="I189" s="155"/>
      <c r="J189" s="154" t="s">
        <v>286</v>
      </c>
      <c r="K189" s="156" t="s">
        <v>287</v>
      </c>
      <c r="L189" s="155" t="s">
        <v>288</v>
      </c>
      <c r="M189" s="156" t="s">
        <v>1</v>
      </c>
      <c r="N189" s="156" t="s">
        <v>1062</v>
      </c>
      <c r="O189" s="156" t="s">
        <v>8</v>
      </c>
      <c r="P189" s="156" t="s">
        <v>2</v>
      </c>
      <c r="Q189" s="156" t="s">
        <v>290</v>
      </c>
      <c r="R189" s="155" t="s">
        <v>291</v>
      </c>
      <c r="S189" s="156" t="s">
        <v>292</v>
      </c>
      <c r="T189" s="155" t="s">
        <v>192</v>
      </c>
      <c r="U189" s="155" t="s">
        <v>293</v>
      </c>
      <c r="V189" s="156" t="s">
        <v>294</v>
      </c>
      <c r="W189" s="156" t="s">
        <v>290</v>
      </c>
      <c r="X189" s="156" t="s">
        <v>290</v>
      </c>
      <c r="Y189" s="156" t="s">
        <v>487</v>
      </c>
      <c r="Z189" s="156" t="s">
        <v>290</v>
      </c>
      <c r="AA189" s="156" t="s">
        <v>290</v>
      </c>
      <c r="AB189" s="156" t="s">
        <v>1004</v>
      </c>
      <c r="AC189" s="156" t="s">
        <v>290</v>
      </c>
      <c r="AD189" s="156" t="s">
        <v>290</v>
      </c>
      <c r="AE189" s="156" t="s">
        <v>290</v>
      </c>
      <c r="AF189" s="157" t="s">
        <v>325</v>
      </c>
      <c r="AG189" s="156" t="s">
        <v>290</v>
      </c>
      <c r="AH189" s="155" t="s">
        <v>297</v>
      </c>
      <c r="AI189" s="155" t="s">
        <v>297</v>
      </c>
      <c r="AJ189" s="156" t="s">
        <v>290</v>
      </c>
      <c r="AK189" s="158" t="s">
        <v>1097</v>
      </c>
      <c r="AL189" s="159" t="s">
        <v>299</v>
      </c>
    </row>
    <row r="190" spans="1:38" ht="409.5" x14ac:dyDescent="0.25">
      <c r="A190" s="94" t="str">
        <f t="shared" si="2"/>
        <v>Физические лица с ОВЗ и инвалиды43.01.02 ПарикмахерОсновное общее образованиеОчная</v>
      </c>
      <c r="B190" s="153">
        <v>185</v>
      </c>
      <c r="C190" s="154" t="s">
        <v>281</v>
      </c>
      <c r="D190" s="154" t="s">
        <v>1099</v>
      </c>
      <c r="E190" s="155" t="s">
        <v>282</v>
      </c>
      <c r="F190" s="154" t="s">
        <v>283</v>
      </c>
      <c r="G190" s="154" t="s">
        <v>284</v>
      </c>
      <c r="H190" s="155" t="s">
        <v>1093</v>
      </c>
      <c r="I190" s="155"/>
      <c r="J190" s="154" t="s">
        <v>286</v>
      </c>
      <c r="K190" s="156" t="s">
        <v>287</v>
      </c>
      <c r="L190" s="155" t="s">
        <v>288</v>
      </c>
      <c r="M190" s="156" t="s">
        <v>9</v>
      </c>
      <c r="N190" s="156" t="s">
        <v>1062</v>
      </c>
      <c r="O190" s="156" t="s">
        <v>8</v>
      </c>
      <c r="P190" s="156" t="s">
        <v>2</v>
      </c>
      <c r="Q190" s="156" t="s">
        <v>290</v>
      </c>
      <c r="R190" s="155" t="s">
        <v>291</v>
      </c>
      <c r="S190" s="156" t="s">
        <v>292</v>
      </c>
      <c r="T190" s="155" t="s">
        <v>192</v>
      </c>
      <c r="U190" s="155" t="s">
        <v>293</v>
      </c>
      <c r="V190" s="156" t="s">
        <v>294</v>
      </c>
      <c r="W190" s="156" t="s">
        <v>290</v>
      </c>
      <c r="X190" s="156" t="s">
        <v>290</v>
      </c>
      <c r="Y190" s="156" t="s">
        <v>295</v>
      </c>
      <c r="Z190" s="156" t="s">
        <v>290</v>
      </c>
      <c r="AA190" s="156" t="s">
        <v>290</v>
      </c>
      <c r="AB190" s="156" t="s">
        <v>1004</v>
      </c>
      <c r="AC190" s="156" t="s">
        <v>290</v>
      </c>
      <c r="AD190" s="156" t="s">
        <v>290</v>
      </c>
      <c r="AE190" s="156" t="s">
        <v>290</v>
      </c>
      <c r="AF190" s="157" t="s">
        <v>325</v>
      </c>
      <c r="AG190" s="156" t="s">
        <v>290</v>
      </c>
      <c r="AH190" s="155" t="s">
        <v>297</v>
      </c>
      <c r="AI190" s="155" t="s">
        <v>297</v>
      </c>
      <c r="AJ190" s="156" t="s">
        <v>290</v>
      </c>
      <c r="AK190" s="158" t="s">
        <v>298</v>
      </c>
      <c r="AL190" s="159" t="s">
        <v>299</v>
      </c>
    </row>
    <row r="191" spans="1:38" ht="409.5" x14ac:dyDescent="0.25">
      <c r="A191" s="94" t="str">
        <f t="shared" si="2"/>
        <v>Физические лица за исключением лиц с ОВЗ и инвалидов46.01.01 СекретарьОсновное общее образованиеОчная</v>
      </c>
      <c r="B191" s="153">
        <v>186</v>
      </c>
      <c r="C191" s="154" t="s">
        <v>281</v>
      </c>
      <c r="D191" s="154" t="s">
        <v>1099</v>
      </c>
      <c r="E191" s="155" t="s">
        <v>282</v>
      </c>
      <c r="F191" s="154" t="s">
        <v>283</v>
      </c>
      <c r="G191" s="154" t="s">
        <v>284</v>
      </c>
      <c r="H191" s="155" t="s">
        <v>1002</v>
      </c>
      <c r="I191" s="155"/>
      <c r="J191" s="154" t="s">
        <v>286</v>
      </c>
      <c r="K191" s="156" t="s">
        <v>287</v>
      </c>
      <c r="L191" s="155" t="s">
        <v>288</v>
      </c>
      <c r="M191" s="156" t="s">
        <v>1</v>
      </c>
      <c r="N191" s="156" t="s">
        <v>1003</v>
      </c>
      <c r="O191" s="156" t="s">
        <v>8</v>
      </c>
      <c r="P191" s="156" t="s">
        <v>2</v>
      </c>
      <c r="Q191" s="156" t="s">
        <v>290</v>
      </c>
      <c r="R191" s="155" t="s">
        <v>291</v>
      </c>
      <c r="S191" s="156" t="s">
        <v>292</v>
      </c>
      <c r="T191" s="155" t="s">
        <v>192</v>
      </c>
      <c r="U191" s="155" t="s">
        <v>293</v>
      </c>
      <c r="V191" s="156" t="s">
        <v>294</v>
      </c>
      <c r="W191" s="156" t="s">
        <v>290</v>
      </c>
      <c r="X191" s="156" t="s">
        <v>290</v>
      </c>
      <c r="Y191" s="156" t="s">
        <v>487</v>
      </c>
      <c r="Z191" s="156" t="s">
        <v>290</v>
      </c>
      <c r="AA191" s="156" t="s">
        <v>290</v>
      </c>
      <c r="AB191" s="156" t="s">
        <v>1004</v>
      </c>
      <c r="AC191" s="156" t="s">
        <v>290</v>
      </c>
      <c r="AD191" s="156" t="s">
        <v>290</v>
      </c>
      <c r="AE191" s="156" t="s">
        <v>290</v>
      </c>
      <c r="AF191" s="157" t="s">
        <v>1005</v>
      </c>
      <c r="AG191" s="156" t="s">
        <v>290</v>
      </c>
      <c r="AH191" s="155" t="s">
        <v>297</v>
      </c>
      <c r="AI191" s="155" t="s">
        <v>297</v>
      </c>
      <c r="AJ191" s="156" t="s">
        <v>290</v>
      </c>
      <c r="AK191" s="158" t="s">
        <v>1097</v>
      </c>
      <c r="AL191" s="159" t="s">
        <v>299</v>
      </c>
    </row>
    <row r="192" spans="1:38" ht="409.5" x14ac:dyDescent="0.25">
      <c r="A192" s="94" t="str">
        <f t="shared" si="2"/>
        <v>Физические лица с ОВЗ и инвалиды46.01.01 СекретарьОсновное общее образованиеОчная</v>
      </c>
      <c r="B192" s="153">
        <v>187</v>
      </c>
      <c r="C192" s="154" t="s">
        <v>281</v>
      </c>
      <c r="D192" s="154" t="s">
        <v>1099</v>
      </c>
      <c r="E192" s="155" t="s">
        <v>282</v>
      </c>
      <c r="F192" s="154" t="s">
        <v>283</v>
      </c>
      <c r="G192" s="154" t="s">
        <v>284</v>
      </c>
      <c r="H192" s="155" t="s">
        <v>1230</v>
      </c>
      <c r="I192" s="155"/>
      <c r="J192" s="154" t="s">
        <v>286</v>
      </c>
      <c r="K192" s="156" t="s">
        <v>287</v>
      </c>
      <c r="L192" s="155" t="s">
        <v>288</v>
      </c>
      <c r="M192" s="156" t="s">
        <v>9</v>
      </c>
      <c r="N192" s="156" t="s">
        <v>1003</v>
      </c>
      <c r="O192" s="156" t="s">
        <v>8</v>
      </c>
      <c r="P192" s="156" t="s">
        <v>2</v>
      </c>
      <c r="Q192" s="156" t="s">
        <v>290</v>
      </c>
      <c r="R192" s="155" t="s">
        <v>291</v>
      </c>
      <c r="S192" s="156" t="s">
        <v>292</v>
      </c>
      <c r="T192" s="155" t="s">
        <v>192</v>
      </c>
      <c r="U192" s="155" t="s">
        <v>293</v>
      </c>
      <c r="V192" s="156" t="s">
        <v>294</v>
      </c>
      <c r="W192" s="156" t="s">
        <v>290</v>
      </c>
      <c r="X192" s="156" t="s">
        <v>290</v>
      </c>
      <c r="Y192" s="156" t="s">
        <v>295</v>
      </c>
      <c r="Z192" s="156" t="s">
        <v>290</v>
      </c>
      <c r="AA192" s="156" t="s">
        <v>290</v>
      </c>
      <c r="AB192" s="156" t="s">
        <v>296</v>
      </c>
      <c r="AC192" s="156" t="s">
        <v>290</v>
      </c>
      <c r="AD192" s="156" t="s">
        <v>290</v>
      </c>
      <c r="AE192" s="156" t="s">
        <v>290</v>
      </c>
      <c r="AF192" s="157" t="s">
        <v>317</v>
      </c>
      <c r="AG192" s="156" t="s">
        <v>290</v>
      </c>
      <c r="AH192" s="155" t="s">
        <v>297</v>
      </c>
      <c r="AI192" s="155" t="s">
        <v>297</v>
      </c>
      <c r="AJ192" s="156" t="s">
        <v>290</v>
      </c>
      <c r="AK192" s="158" t="s">
        <v>298</v>
      </c>
      <c r="AL192" s="159" t="s">
        <v>299</v>
      </c>
    </row>
    <row r="193" spans="1:38" ht="409.5" x14ac:dyDescent="0.25">
      <c r="A193" s="94" t="str">
        <f t="shared" si="2"/>
        <v>Физические лица за исключением лиц с ОВЗ и инвалидов46.01.03 ДелопроизводительОсновное общее образованиеОчная</v>
      </c>
      <c r="B193" s="153">
        <v>188</v>
      </c>
      <c r="C193" s="154" t="s">
        <v>281</v>
      </c>
      <c r="D193" s="154" t="s">
        <v>1099</v>
      </c>
      <c r="E193" s="155" t="s">
        <v>282</v>
      </c>
      <c r="F193" s="154" t="s">
        <v>283</v>
      </c>
      <c r="G193" s="154" t="s">
        <v>284</v>
      </c>
      <c r="H193" s="155" t="s">
        <v>1006</v>
      </c>
      <c r="I193" s="155"/>
      <c r="J193" s="154" t="s">
        <v>286</v>
      </c>
      <c r="K193" s="156" t="s">
        <v>287</v>
      </c>
      <c r="L193" s="155" t="s">
        <v>288</v>
      </c>
      <c r="M193" s="156" t="s">
        <v>1</v>
      </c>
      <c r="N193" s="156" t="s">
        <v>1007</v>
      </c>
      <c r="O193" s="156" t="s">
        <v>8</v>
      </c>
      <c r="P193" s="156" t="s">
        <v>2</v>
      </c>
      <c r="Q193" s="156" t="s">
        <v>290</v>
      </c>
      <c r="R193" s="155" t="s">
        <v>291</v>
      </c>
      <c r="S193" s="156" t="s">
        <v>292</v>
      </c>
      <c r="T193" s="155" t="s">
        <v>192</v>
      </c>
      <c r="U193" s="155" t="s">
        <v>293</v>
      </c>
      <c r="V193" s="156" t="s">
        <v>294</v>
      </c>
      <c r="W193" s="156" t="s">
        <v>290</v>
      </c>
      <c r="X193" s="156" t="s">
        <v>290</v>
      </c>
      <c r="Y193" s="156" t="s">
        <v>487</v>
      </c>
      <c r="Z193" s="156" t="s">
        <v>290</v>
      </c>
      <c r="AA193" s="156" t="s">
        <v>290</v>
      </c>
      <c r="AB193" s="156" t="s">
        <v>1004</v>
      </c>
      <c r="AC193" s="156" t="s">
        <v>290</v>
      </c>
      <c r="AD193" s="156" t="s">
        <v>290</v>
      </c>
      <c r="AE193" s="156" t="s">
        <v>290</v>
      </c>
      <c r="AF193" s="157" t="s">
        <v>1195</v>
      </c>
      <c r="AG193" s="156" t="s">
        <v>290</v>
      </c>
      <c r="AH193" s="155" t="s">
        <v>297</v>
      </c>
      <c r="AI193" s="155" t="s">
        <v>297</v>
      </c>
      <c r="AJ193" s="156" t="s">
        <v>290</v>
      </c>
      <c r="AK193" s="158" t="s">
        <v>1097</v>
      </c>
      <c r="AL193" s="159" t="s">
        <v>299</v>
      </c>
    </row>
    <row r="194" spans="1:38" ht="409.5" x14ac:dyDescent="0.25">
      <c r="A194" s="94" t="str">
        <f t="shared" si="2"/>
        <v>Физические лица с ОВЗ и инвалиды46.01.03 ДелопроизводительОсновное общее образованиеОчная</v>
      </c>
      <c r="B194" s="153">
        <v>189</v>
      </c>
      <c r="C194" s="154" t="s">
        <v>281</v>
      </c>
      <c r="D194" s="154" t="s">
        <v>1099</v>
      </c>
      <c r="E194" s="155" t="s">
        <v>282</v>
      </c>
      <c r="F194" s="154" t="s">
        <v>283</v>
      </c>
      <c r="G194" s="154" t="s">
        <v>284</v>
      </c>
      <c r="H194" s="155" t="s">
        <v>1063</v>
      </c>
      <c r="I194" s="155"/>
      <c r="J194" s="154" t="s">
        <v>286</v>
      </c>
      <c r="K194" s="156" t="s">
        <v>287</v>
      </c>
      <c r="L194" s="155" t="s">
        <v>288</v>
      </c>
      <c r="M194" s="156" t="s">
        <v>9</v>
      </c>
      <c r="N194" s="156" t="s">
        <v>1007</v>
      </c>
      <c r="O194" s="156" t="s">
        <v>8</v>
      </c>
      <c r="P194" s="156" t="s">
        <v>2</v>
      </c>
      <c r="Q194" s="156" t="s">
        <v>290</v>
      </c>
      <c r="R194" s="155" t="s">
        <v>291</v>
      </c>
      <c r="S194" s="156" t="s">
        <v>292</v>
      </c>
      <c r="T194" s="155" t="s">
        <v>192</v>
      </c>
      <c r="U194" s="155" t="s">
        <v>293</v>
      </c>
      <c r="V194" s="156" t="s">
        <v>294</v>
      </c>
      <c r="W194" s="156" t="s">
        <v>290</v>
      </c>
      <c r="X194" s="156" t="s">
        <v>290</v>
      </c>
      <c r="Y194" s="156" t="s">
        <v>295</v>
      </c>
      <c r="Z194" s="156" t="s">
        <v>290</v>
      </c>
      <c r="AA194" s="156" t="s">
        <v>290</v>
      </c>
      <c r="AB194" s="156" t="s">
        <v>296</v>
      </c>
      <c r="AC194" s="156" t="s">
        <v>290</v>
      </c>
      <c r="AD194" s="156" t="s">
        <v>290</v>
      </c>
      <c r="AE194" s="156" t="s">
        <v>290</v>
      </c>
      <c r="AF194" s="157" t="s">
        <v>1249</v>
      </c>
      <c r="AG194" s="156" t="s">
        <v>290</v>
      </c>
      <c r="AH194" s="155" t="s">
        <v>297</v>
      </c>
      <c r="AI194" s="155" t="s">
        <v>297</v>
      </c>
      <c r="AJ194" s="156" t="s">
        <v>290</v>
      </c>
      <c r="AK194" s="158" t="s">
        <v>1097</v>
      </c>
      <c r="AL194" s="159" t="s">
        <v>1248</v>
      </c>
    </row>
    <row r="195" spans="1:38" ht="409.5" x14ac:dyDescent="0.25">
      <c r="A195" s="94" t="str">
        <f t="shared" si="2"/>
        <v>Физические лица за исключением лиц с ОВЗ и инвалидов08.01.24 Мастер столярно-плотничных, паркетных и стекольных работОсновное общее образованиеОчная</v>
      </c>
      <c r="B195" s="153">
        <v>190</v>
      </c>
      <c r="C195" s="154" t="s">
        <v>281</v>
      </c>
      <c r="D195" s="154" t="s">
        <v>1099</v>
      </c>
      <c r="E195" s="155" t="s">
        <v>282</v>
      </c>
      <c r="F195" s="154" t="s">
        <v>283</v>
      </c>
      <c r="G195" s="154" t="s">
        <v>284</v>
      </c>
      <c r="H195" s="155" t="s">
        <v>328</v>
      </c>
      <c r="I195" s="155"/>
      <c r="J195" s="154" t="s">
        <v>286</v>
      </c>
      <c r="K195" s="156" t="s">
        <v>287</v>
      </c>
      <c r="L195" s="155" t="s">
        <v>288</v>
      </c>
      <c r="M195" s="156" t="s">
        <v>1</v>
      </c>
      <c r="N195" s="156" t="s">
        <v>329</v>
      </c>
      <c r="O195" s="156" t="s">
        <v>8</v>
      </c>
      <c r="P195" s="156" t="s">
        <v>2</v>
      </c>
      <c r="Q195" s="156" t="s">
        <v>290</v>
      </c>
      <c r="R195" s="155" t="s">
        <v>291</v>
      </c>
      <c r="S195" s="156" t="s">
        <v>292</v>
      </c>
      <c r="T195" s="155" t="s">
        <v>192</v>
      </c>
      <c r="U195" s="155" t="s">
        <v>293</v>
      </c>
      <c r="V195" s="156" t="s">
        <v>294</v>
      </c>
      <c r="W195" s="156" t="s">
        <v>290</v>
      </c>
      <c r="X195" s="156" t="s">
        <v>290</v>
      </c>
      <c r="Y195" s="156" t="s">
        <v>487</v>
      </c>
      <c r="Z195" s="156" t="s">
        <v>290</v>
      </c>
      <c r="AA195" s="156" t="s">
        <v>290</v>
      </c>
      <c r="AB195" s="156" t="s">
        <v>1026</v>
      </c>
      <c r="AC195" s="156" t="s">
        <v>290</v>
      </c>
      <c r="AD195" s="156" t="s">
        <v>290</v>
      </c>
      <c r="AE195" s="156" t="s">
        <v>290</v>
      </c>
      <c r="AF195" s="157" t="s">
        <v>1112</v>
      </c>
      <c r="AG195" s="156" t="s">
        <v>290</v>
      </c>
      <c r="AH195" s="155" t="s">
        <v>297</v>
      </c>
      <c r="AI195" s="155" t="s">
        <v>297</v>
      </c>
      <c r="AJ195" s="156" t="s">
        <v>290</v>
      </c>
      <c r="AK195" s="158" t="s">
        <v>298</v>
      </c>
      <c r="AL195" s="159" t="s">
        <v>299</v>
      </c>
    </row>
    <row r="196" spans="1:38" ht="409.5" x14ac:dyDescent="0.25">
      <c r="A196" s="94" t="str">
        <f t="shared" si="2"/>
        <v>Физические лица за исключением лиц с ОВЗ и инвалидов08.01.25 Мастер отделочных строительных и декоративных работОсновное общее образованиеОчная</v>
      </c>
      <c r="B196" s="153">
        <v>191</v>
      </c>
      <c r="C196" s="154" t="s">
        <v>281</v>
      </c>
      <c r="D196" s="154" t="s">
        <v>1099</v>
      </c>
      <c r="E196" s="155" t="s">
        <v>282</v>
      </c>
      <c r="F196" s="154" t="s">
        <v>283</v>
      </c>
      <c r="G196" s="154" t="s">
        <v>284</v>
      </c>
      <c r="H196" s="155" t="s">
        <v>331</v>
      </c>
      <c r="I196" s="155"/>
      <c r="J196" s="154" t="s">
        <v>286</v>
      </c>
      <c r="K196" s="156" t="s">
        <v>287</v>
      </c>
      <c r="L196" s="155" t="s">
        <v>288</v>
      </c>
      <c r="M196" s="156" t="s">
        <v>1</v>
      </c>
      <c r="N196" s="156" t="s">
        <v>332</v>
      </c>
      <c r="O196" s="156" t="s">
        <v>8</v>
      </c>
      <c r="P196" s="156" t="s">
        <v>2</v>
      </c>
      <c r="Q196" s="156" t="s">
        <v>290</v>
      </c>
      <c r="R196" s="155" t="s">
        <v>291</v>
      </c>
      <c r="S196" s="156" t="s">
        <v>292</v>
      </c>
      <c r="T196" s="155" t="s">
        <v>192</v>
      </c>
      <c r="U196" s="155" t="s">
        <v>293</v>
      </c>
      <c r="V196" s="156" t="s">
        <v>294</v>
      </c>
      <c r="W196" s="156" t="s">
        <v>290</v>
      </c>
      <c r="X196" s="156" t="s">
        <v>290</v>
      </c>
      <c r="Y196" s="156" t="s">
        <v>487</v>
      </c>
      <c r="Z196" s="156" t="s">
        <v>290</v>
      </c>
      <c r="AA196" s="156" t="s">
        <v>290</v>
      </c>
      <c r="AB196" s="156" t="s">
        <v>314</v>
      </c>
      <c r="AC196" s="156" t="s">
        <v>290</v>
      </c>
      <c r="AD196" s="156" t="s">
        <v>290</v>
      </c>
      <c r="AE196" s="156" t="s">
        <v>290</v>
      </c>
      <c r="AF196" s="157" t="s">
        <v>1113</v>
      </c>
      <c r="AG196" s="156" t="s">
        <v>290</v>
      </c>
      <c r="AH196" s="155" t="s">
        <v>297</v>
      </c>
      <c r="AI196" s="155" t="s">
        <v>297</v>
      </c>
      <c r="AJ196" s="156" t="s">
        <v>290</v>
      </c>
      <c r="AK196" s="158" t="s">
        <v>298</v>
      </c>
      <c r="AL196" s="159" t="s">
        <v>299</v>
      </c>
    </row>
    <row r="197" spans="1:38" ht="409.5" x14ac:dyDescent="0.25">
      <c r="A197" s="94" t="str">
        <f t="shared" si="2"/>
        <v>Физические лица за исключением лиц с ОВЗ и инвалидов08.01.26 Мастер по ремонту и обслуживанию инженерных систем жилищно-коммунального хозяйстваОсновное общее образованиеОчная</v>
      </c>
      <c r="B197" s="153">
        <v>192</v>
      </c>
      <c r="C197" s="154" t="s">
        <v>281</v>
      </c>
      <c r="D197" s="154" t="s">
        <v>1099</v>
      </c>
      <c r="E197" s="155" t="s">
        <v>282</v>
      </c>
      <c r="F197" s="154" t="s">
        <v>283</v>
      </c>
      <c r="G197" s="154" t="s">
        <v>284</v>
      </c>
      <c r="H197" s="155" t="s">
        <v>333</v>
      </c>
      <c r="I197" s="155"/>
      <c r="J197" s="154" t="s">
        <v>286</v>
      </c>
      <c r="K197" s="156" t="s">
        <v>287</v>
      </c>
      <c r="L197" s="155" t="s">
        <v>288</v>
      </c>
      <c r="M197" s="156" t="s">
        <v>1</v>
      </c>
      <c r="N197" s="156" t="s">
        <v>334</v>
      </c>
      <c r="O197" s="156" t="s">
        <v>8</v>
      </c>
      <c r="P197" s="156" t="s">
        <v>2</v>
      </c>
      <c r="Q197" s="156" t="s">
        <v>290</v>
      </c>
      <c r="R197" s="155" t="s">
        <v>291</v>
      </c>
      <c r="S197" s="156" t="s">
        <v>292</v>
      </c>
      <c r="T197" s="155" t="s">
        <v>192</v>
      </c>
      <c r="U197" s="155" t="s">
        <v>293</v>
      </c>
      <c r="V197" s="156" t="s">
        <v>294</v>
      </c>
      <c r="W197" s="156" t="s">
        <v>290</v>
      </c>
      <c r="X197" s="156" t="s">
        <v>290</v>
      </c>
      <c r="Y197" s="156" t="s">
        <v>487</v>
      </c>
      <c r="Z197" s="156" t="s">
        <v>290</v>
      </c>
      <c r="AA197" s="156" t="s">
        <v>290</v>
      </c>
      <c r="AB197" s="156" t="s">
        <v>1026</v>
      </c>
      <c r="AC197" s="156" t="s">
        <v>290</v>
      </c>
      <c r="AD197" s="156" t="s">
        <v>290</v>
      </c>
      <c r="AE197" s="156" t="s">
        <v>290</v>
      </c>
      <c r="AF197" s="157" t="s">
        <v>1114</v>
      </c>
      <c r="AG197" s="156" t="s">
        <v>290</v>
      </c>
      <c r="AH197" s="155" t="s">
        <v>297</v>
      </c>
      <c r="AI197" s="155" t="s">
        <v>297</v>
      </c>
      <c r="AJ197" s="156" t="s">
        <v>290</v>
      </c>
      <c r="AK197" s="158" t="s">
        <v>298</v>
      </c>
      <c r="AL197" s="159" t="s">
        <v>299</v>
      </c>
    </row>
    <row r="198" spans="1:38" ht="409.5" x14ac:dyDescent="0.25">
      <c r="A198" s="94" t="str">
        <f t="shared" si="2"/>
        <v>Физические лица за исключением лиц с ОВЗ и инвалидов15.01.31 Мастер контрольно-измерительных приборов и автоматикиОсновное общее образованиеОчная</v>
      </c>
      <c r="B198" s="153">
        <v>193</v>
      </c>
      <c r="C198" s="154" t="s">
        <v>281</v>
      </c>
      <c r="D198" s="154" t="s">
        <v>1099</v>
      </c>
      <c r="E198" s="155" t="s">
        <v>282</v>
      </c>
      <c r="F198" s="154" t="s">
        <v>283</v>
      </c>
      <c r="G198" s="154" t="s">
        <v>284</v>
      </c>
      <c r="H198" s="155" t="s">
        <v>360</v>
      </c>
      <c r="I198" s="155"/>
      <c r="J198" s="154" t="s">
        <v>286</v>
      </c>
      <c r="K198" s="156" t="s">
        <v>287</v>
      </c>
      <c r="L198" s="155" t="s">
        <v>288</v>
      </c>
      <c r="M198" s="156" t="s">
        <v>1</v>
      </c>
      <c r="N198" s="156" t="s">
        <v>361</v>
      </c>
      <c r="O198" s="156" t="s">
        <v>8</v>
      </c>
      <c r="P198" s="156" t="s">
        <v>2</v>
      </c>
      <c r="Q198" s="156" t="s">
        <v>290</v>
      </c>
      <c r="R198" s="155" t="s">
        <v>291</v>
      </c>
      <c r="S198" s="156" t="s">
        <v>292</v>
      </c>
      <c r="T198" s="155" t="s">
        <v>192</v>
      </c>
      <c r="U198" s="155" t="s">
        <v>293</v>
      </c>
      <c r="V198" s="156" t="s">
        <v>294</v>
      </c>
      <c r="W198" s="156" t="s">
        <v>290</v>
      </c>
      <c r="X198" s="156" t="s">
        <v>290</v>
      </c>
      <c r="Y198" s="156" t="s">
        <v>487</v>
      </c>
      <c r="Z198" s="156" t="s">
        <v>290</v>
      </c>
      <c r="AA198" s="156" t="s">
        <v>290</v>
      </c>
      <c r="AB198" s="156" t="s">
        <v>1026</v>
      </c>
      <c r="AC198" s="156" t="s">
        <v>290</v>
      </c>
      <c r="AD198" s="156" t="s">
        <v>290</v>
      </c>
      <c r="AE198" s="156" t="s">
        <v>290</v>
      </c>
      <c r="AF198" s="157" t="s">
        <v>1115</v>
      </c>
      <c r="AG198" s="156" t="s">
        <v>290</v>
      </c>
      <c r="AH198" s="155" t="s">
        <v>297</v>
      </c>
      <c r="AI198" s="155" t="s">
        <v>297</v>
      </c>
      <c r="AJ198" s="156" t="s">
        <v>290</v>
      </c>
      <c r="AK198" s="158" t="s">
        <v>298</v>
      </c>
      <c r="AL198" s="159" t="s">
        <v>299</v>
      </c>
    </row>
    <row r="199" spans="1:38" ht="409.5" x14ac:dyDescent="0.25">
      <c r="A199" s="94" t="str">
        <f t="shared" ref="A199:A262" si="3">M199&amp;N199&amp;O199&amp;P199</f>
        <v>Физические лица с ОВЗ и инвалиды15.01.31 Мастер контрольно-измерительных приборов и автоматикиОсновное общее образованиеОчная</v>
      </c>
      <c r="B199" s="153">
        <v>194</v>
      </c>
      <c r="C199" s="154" t="s">
        <v>281</v>
      </c>
      <c r="D199" s="154" t="s">
        <v>1099</v>
      </c>
      <c r="E199" s="155" t="s">
        <v>282</v>
      </c>
      <c r="F199" s="154" t="s">
        <v>283</v>
      </c>
      <c r="G199" s="154" t="s">
        <v>284</v>
      </c>
      <c r="H199" s="155" t="s">
        <v>1231</v>
      </c>
      <c r="I199" s="155"/>
      <c r="J199" s="154" t="s">
        <v>286</v>
      </c>
      <c r="K199" s="156" t="s">
        <v>287</v>
      </c>
      <c r="L199" s="155" t="s">
        <v>288</v>
      </c>
      <c r="M199" s="156" t="s">
        <v>9</v>
      </c>
      <c r="N199" s="156" t="s">
        <v>361</v>
      </c>
      <c r="O199" s="156" t="s">
        <v>8</v>
      </c>
      <c r="P199" s="156" t="s">
        <v>2</v>
      </c>
      <c r="Q199" s="156" t="s">
        <v>290</v>
      </c>
      <c r="R199" s="155" t="s">
        <v>291</v>
      </c>
      <c r="S199" s="156" t="s">
        <v>292</v>
      </c>
      <c r="T199" s="155" t="s">
        <v>192</v>
      </c>
      <c r="U199" s="155" t="s">
        <v>293</v>
      </c>
      <c r="V199" s="156" t="s">
        <v>294</v>
      </c>
      <c r="W199" s="156" t="s">
        <v>290</v>
      </c>
      <c r="X199" s="156" t="s">
        <v>290</v>
      </c>
      <c r="Y199" s="156" t="s">
        <v>295</v>
      </c>
      <c r="Z199" s="156" t="s">
        <v>290</v>
      </c>
      <c r="AA199" s="156" t="s">
        <v>290</v>
      </c>
      <c r="AB199" s="156" t="s">
        <v>314</v>
      </c>
      <c r="AC199" s="156" t="s">
        <v>290</v>
      </c>
      <c r="AD199" s="156" t="s">
        <v>290</v>
      </c>
      <c r="AE199" s="156" t="s">
        <v>290</v>
      </c>
      <c r="AF199" s="157" t="s">
        <v>330</v>
      </c>
      <c r="AG199" s="156" t="s">
        <v>290</v>
      </c>
      <c r="AH199" s="155" t="s">
        <v>297</v>
      </c>
      <c r="AI199" s="155" t="s">
        <v>297</v>
      </c>
      <c r="AJ199" s="156" t="s">
        <v>290</v>
      </c>
      <c r="AK199" s="158" t="s">
        <v>298</v>
      </c>
      <c r="AL199" s="159" t="s">
        <v>299</v>
      </c>
    </row>
    <row r="200" spans="1:38" ht="306" x14ac:dyDescent="0.25">
      <c r="A200" s="94" t="str">
        <f t="shared" si="3"/>
        <v>Физические лица за исключением лиц с ОВЗ и инвалидов15.01.32 Оператор станков с программным управлениемОсновное общее образованиеОчная</v>
      </c>
      <c r="B200" s="153">
        <v>195</v>
      </c>
      <c r="C200" s="154" t="s">
        <v>281</v>
      </c>
      <c r="D200" s="154" t="s">
        <v>1099</v>
      </c>
      <c r="E200" s="155" t="s">
        <v>282</v>
      </c>
      <c r="F200" s="154" t="s">
        <v>283</v>
      </c>
      <c r="G200" s="154" t="s">
        <v>284</v>
      </c>
      <c r="H200" s="155" t="s">
        <v>362</v>
      </c>
      <c r="I200" s="155"/>
      <c r="J200" s="154" t="s">
        <v>286</v>
      </c>
      <c r="K200" s="156" t="s">
        <v>287</v>
      </c>
      <c r="L200" s="155" t="s">
        <v>288</v>
      </c>
      <c r="M200" s="156" t="s">
        <v>1</v>
      </c>
      <c r="N200" s="156" t="s">
        <v>363</v>
      </c>
      <c r="O200" s="156" t="s">
        <v>8</v>
      </c>
      <c r="P200" s="156" t="s">
        <v>2</v>
      </c>
      <c r="Q200" s="156" t="s">
        <v>290</v>
      </c>
      <c r="R200" s="155" t="s">
        <v>291</v>
      </c>
      <c r="S200" s="156" t="s">
        <v>292</v>
      </c>
      <c r="T200" s="155" t="s">
        <v>192</v>
      </c>
      <c r="U200" s="155" t="s">
        <v>293</v>
      </c>
      <c r="V200" s="156" t="s">
        <v>294</v>
      </c>
      <c r="W200" s="156" t="s">
        <v>290</v>
      </c>
      <c r="X200" s="156" t="s">
        <v>290</v>
      </c>
      <c r="Y200" s="156" t="s">
        <v>487</v>
      </c>
      <c r="Z200" s="156" t="s">
        <v>290</v>
      </c>
      <c r="AA200" s="156" t="s">
        <v>290</v>
      </c>
      <c r="AB200" s="156" t="s">
        <v>1026</v>
      </c>
      <c r="AC200" s="156" t="s">
        <v>290</v>
      </c>
      <c r="AD200" s="156" t="s">
        <v>290</v>
      </c>
      <c r="AE200" s="156" t="s">
        <v>290</v>
      </c>
      <c r="AF200" s="157" t="s">
        <v>364</v>
      </c>
      <c r="AG200" s="156" t="s">
        <v>290</v>
      </c>
      <c r="AH200" s="155" t="s">
        <v>297</v>
      </c>
      <c r="AI200" s="155" t="s">
        <v>297</v>
      </c>
      <c r="AJ200" s="156" t="s">
        <v>290</v>
      </c>
      <c r="AK200" s="158" t="s">
        <v>298</v>
      </c>
      <c r="AL200" s="159" t="s">
        <v>299</v>
      </c>
    </row>
    <row r="201" spans="1:38" ht="306" x14ac:dyDescent="0.25">
      <c r="A201" s="94" t="str">
        <f t="shared" si="3"/>
        <v>Физические лица с ОВЗ и инвалиды15.01.32 Оператор станков с программным управлениемОсновное общее образованиеОчная</v>
      </c>
      <c r="B201" s="153">
        <v>196</v>
      </c>
      <c r="C201" s="154" t="s">
        <v>281</v>
      </c>
      <c r="D201" s="154" t="s">
        <v>1099</v>
      </c>
      <c r="E201" s="155" t="s">
        <v>282</v>
      </c>
      <c r="F201" s="154" t="s">
        <v>283</v>
      </c>
      <c r="G201" s="154" t="s">
        <v>284</v>
      </c>
      <c r="H201" s="155" t="s">
        <v>365</v>
      </c>
      <c r="I201" s="155"/>
      <c r="J201" s="154" t="s">
        <v>286</v>
      </c>
      <c r="K201" s="156" t="s">
        <v>287</v>
      </c>
      <c r="L201" s="155" t="s">
        <v>288</v>
      </c>
      <c r="M201" s="156" t="s">
        <v>9</v>
      </c>
      <c r="N201" s="156" t="s">
        <v>363</v>
      </c>
      <c r="O201" s="156" t="s">
        <v>8</v>
      </c>
      <c r="P201" s="156" t="s">
        <v>2</v>
      </c>
      <c r="Q201" s="156" t="s">
        <v>290</v>
      </c>
      <c r="R201" s="155" t="s">
        <v>291</v>
      </c>
      <c r="S201" s="156" t="s">
        <v>292</v>
      </c>
      <c r="T201" s="155" t="s">
        <v>192</v>
      </c>
      <c r="U201" s="155" t="s">
        <v>293</v>
      </c>
      <c r="V201" s="156" t="s">
        <v>294</v>
      </c>
      <c r="W201" s="156" t="s">
        <v>290</v>
      </c>
      <c r="X201" s="156" t="s">
        <v>290</v>
      </c>
      <c r="Y201" s="156" t="s">
        <v>487</v>
      </c>
      <c r="Z201" s="156" t="s">
        <v>290</v>
      </c>
      <c r="AA201" s="156" t="s">
        <v>290</v>
      </c>
      <c r="AB201" s="156" t="s">
        <v>1026</v>
      </c>
      <c r="AC201" s="156" t="s">
        <v>290</v>
      </c>
      <c r="AD201" s="156" t="s">
        <v>290</v>
      </c>
      <c r="AE201" s="156" t="s">
        <v>290</v>
      </c>
      <c r="AF201" s="157" t="s">
        <v>364</v>
      </c>
      <c r="AG201" s="156" t="s">
        <v>290</v>
      </c>
      <c r="AH201" s="155" t="s">
        <v>297</v>
      </c>
      <c r="AI201" s="155" t="s">
        <v>297</v>
      </c>
      <c r="AJ201" s="156" t="s">
        <v>290</v>
      </c>
      <c r="AK201" s="158" t="s">
        <v>298</v>
      </c>
      <c r="AL201" s="159" t="s">
        <v>299</v>
      </c>
    </row>
    <row r="202" spans="1:38" ht="409.5" x14ac:dyDescent="0.25">
      <c r="A202" s="94" t="str">
        <f t="shared" si="3"/>
        <v>Физические лица за исключением лиц с ОВЗ и инвалидов15.01.35 Мастер слесарных работОсновное общее образованиеОчная</v>
      </c>
      <c r="B202" s="153">
        <v>197</v>
      </c>
      <c r="C202" s="154" t="s">
        <v>281</v>
      </c>
      <c r="D202" s="154" t="s">
        <v>1099</v>
      </c>
      <c r="E202" s="155" t="s">
        <v>282</v>
      </c>
      <c r="F202" s="154" t="s">
        <v>283</v>
      </c>
      <c r="G202" s="154" t="s">
        <v>284</v>
      </c>
      <c r="H202" s="155" t="s">
        <v>366</v>
      </c>
      <c r="I202" s="155"/>
      <c r="J202" s="154" t="s">
        <v>286</v>
      </c>
      <c r="K202" s="156" t="s">
        <v>287</v>
      </c>
      <c r="L202" s="155" t="s">
        <v>288</v>
      </c>
      <c r="M202" s="156" t="s">
        <v>1</v>
      </c>
      <c r="N202" s="156" t="s">
        <v>367</v>
      </c>
      <c r="O202" s="156" t="s">
        <v>8</v>
      </c>
      <c r="P202" s="156" t="s">
        <v>2</v>
      </c>
      <c r="Q202" s="156" t="s">
        <v>290</v>
      </c>
      <c r="R202" s="155" t="s">
        <v>291</v>
      </c>
      <c r="S202" s="156" t="s">
        <v>292</v>
      </c>
      <c r="T202" s="155" t="s">
        <v>192</v>
      </c>
      <c r="U202" s="155" t="s">
        <v>293</v>
      </c>
      <c r="V202" s="156" t="s">
        <v>294</v>
      </c>
      <c r="W202" s="156" t="s">
        <v>290</v>
      </c>
      <c r="X202" s="156" t="s">
        <v>290</v>
      </c>
      <c r="Y202" s="156" t="s">
        <v>295</v>
      </c>
      <c r="Z202" s="156" t="s">
        <v>290</v>
      </c>
      <c r="AA202" s="156" t="s">
        <v>290</v>
      </c>
      <c r="AB202" s="156" t="s">
        <v>314</v>
      </c>
      <c r="AC202" s="156" t="s">
        <v>290</v>
      </c>
      <c r="AD202" s="156" t="s">
        <v>290</v>
      </c>
      <c r="AE202" s="156" t="s">
        <v>290</v>
      </c>
      <c r="AF202" s="157" t="s">
        <v>1204</v>
      </c>
      <c r="AG202" s="156" t="s">
        <v>290</v>
      </c>
      <c r="AH202" s="155" t="s">
        <v>297</v>
      </c>
      <c r="AI202" s="155" t="s">
        <v>297</v>
      </c>
      <c r="AJ202" s="156" t="s">
        <v>290</v>
      </c>
      <c r="AK202" s="158" t="s">
        <v>1097</v>
      </c>
      <c r="AL202" s="159" t="s">
        <v>299</v>
      </c>
    </row>
    <row r="203" spans="1:38" ht="306" x14ac:dyDescent="0.25">
      <c r="A203" s="94" t="str">
        <f t="shared" si="3"/>
        <v>Физические лица с ОВЗ и инвалиды15.01.35 Мастер слесарных работОсновное общее образованиеОчная</v>
      </c>
      <c r="B203" s="153">
        <v>198</v>
      </c>
      <c r="C203" s="154" t="s">
        <v>281</v>
      </c>
      <c r="D203" s="154" t="s">
        <v>1099</v>
      </c>
      <c r="E203" s="155" t="s">
        <v>282</v>
      </c>
      <c r="F203" s="154" t="s">
        <v>283</v>
      </c>
      <c r="G203" s="154" t="s">
        <v>284</v>
      </c>
      <c r="H203" s="155" t="s">
        <v>1067</v>
      </c>
      <c r="I203" s="155"/>
      <c r="J203" s="154" t="s">
        <v>286</v>
      </c>
      <c r="K203" s="156" t="s">
        <v>287</v>
      </c>
      <c r="L203" s="155" t="s">
        <v>288</v>
      </c>
      <c r="M203" s="156" t="s">
        <v>9</v>
      </c>
      <c r="N203" s="156" t="s">
        <v>367</v>
      </c>
      <c r="O203" s="156" t="s">
        <v>8</v>
      </c>
      <c r="P203" s="156" t="s">
        <v>2</v>
      </c>
      <c r="Q203" s="156" t="s">
        <v>290</v>
      </c>
      <c r="R203" s="155" t="s">
        <v>291</v>
      </c>
      <c r="S203" s="156" t="s">
        <v>292</v>
      </c>
      <c r="T203" s="155" t="s">
        <v>192</v>
      </c>
      <c r="U203" s="155" t="s">
        <v>293</v>
      </c>
      <c r="V203" s="156" t="s">
        <v>294</v>
      </c>
      <c r="W203" s="156" t="s">
        <v>290</v>
      </c>
      <c r="X203" s="156" t="s">
        <v>290</v>
      </c>
      <c r="Y203" s="156" t="s">
        <v>295</v>
      </c>
      <c r="Z203" s="156" t="s">
        <v>290</v>
      </c>
      <c r="AA203" s="156" t="s">
        <v>290</v>
      </c>
      <c r="AB203" s="156" t="s">
        <v>1026</v>
      </c>
      <c r="AC203" s="156" t="s">
        <v>290</v>
      </c>
      <c r="AD203" s="156" t="s">
        <v>290</v>
      </c>
      <c r="AE203" s="156" t="s">
        <v>290</v>
      </c>
      <c r="AF203" s="157" t="s">
        <v>364</v>
      </c>
      <c r="AG203" s="156" t="s">
        <v>290</v>
      </c>
      <c r="AH203" s="155" t="s">
        <v>297</v>
      </c>
      <c r="AI203" s="155" t="s">
        <v>297</v>
      </c>
      <c r="AJ203" s="156" t="s">
        <v>290</v>
      </c>
      <c r="AK203" s="158" t="s">
        <v>298</v>
      </c>
      <c r="AL203" s="159" t="s">
        <v>299</v>
      </c>
    </row>
    <row r="204" spans="1:38" ht="306" x14ac:dyDescent="0.25">
      <c r="A204" s="94" t="str">
        <f t="shared" si="3"/>
        <v>Физические лица за исключением лиц с ОВЗ и инвалидов15.01.36 ДефектоскопистОсновное общее образованиеОчная</v>
      </c>
      <c r="B204" s="153">
        <v>199</v>
      </c>
      <c r="C204" s="154" t="s">
        <v>281</v>
      </c>
      <c r="D204" s="154" t="s">
        <v>1099</v>
      </c>
      <c r="E204" s="155" t="s">
        <v>282</v>
      </c>
      <c r="F204" s="154" t="s">
        <v>283</v>
      </c>
      <c r="G204" s="154" t="s">
        <v>284</v>
      </c>
      <c r="H204" s="155" t="s">
        <v>1023</v>
      </c>
      <c r="I204" s="155"/>
      <c r="J204" s="154" t="s">
        <v>286</v>
      </c>
      <c r="K204" s="156" t="s">
        <v>287</v>
      </c>
      <c r="L204" s="155" t="s">
        <v>288</v>
      </c>
      <c r="M204" s="156" t="s">
        <v>1</v>
      </c>
      <c r="N204" s="156" t="s">
        <v>1024</v>
      </c>
      <c r="O204" s="156" t="s">
        <v>8</v>
      </c>
      <c r="P204" s="156" t="s">
        <v>2</v>
      </c>
      <c r="Q204" s="156" t="s">
        <v>290</v>
      </c>
      <c r="R204" s="155" t="s">
        <v>291</v>
      </c>
      <c r="S204" s="156" t="s">
        <v>292</v>
      </c>
      <c r="T204" s="155" t="s">
        <v>192</v>
      </c>
      <c r="U204" s="155" t="s">
        <v>293</v>
      </c>
      <c r="V204" s="156" t="s">
        <v>294</v>
      </c>
      <c r="W204" s="156" t="s">
        <v>290</v>
      </c>
      <c r="X204" s="156" t="s">
        <v>290</v>
      </c>
      <c r="Y204" s="156" t="s">
        <v>295</v>
      </c>
      <c r="Z204" s="156" t="s">
        <v>290</v>
      </c>
      <c r="AA204" s="156" t="s">
        <v>290</v>
      </c>
      <c r="AB204" s="156" t="s">
        <v>1026</v>
      </c>
      <c r="AC204" s="156" t="s">
        <v>290</v>
      </c>
      <c r="AD204" s="156" t="s">
        <v>290</v>
      </c>
      <c r="AE204" s="156" t="s">
        <v>290</v>
      </c>
      <c r="AF204" s="157" t="s">
        <v>417</v>
      </c>
      <c r="AG204" s="156" t="s">
        <v>290</v>
      </c>
      <c r="AH204" s="155" t="s">
        <v>297</v>
      </c>
      <c r="AI204" s="155" t="s">
        <v>297</v>
      </c>
      <c r="AJ204" s="156" t="s">
        <v>290</v>
      </c>
      <c r="AK204" s="158" t="s">
        <v>298</v>
      </c>
      <c r="AL204" s="159" t="s">
        <v>299</v>
      </c>
    </row>
    <row r="205" spans="1:38" ht="306" x14ac:dyDescent="0.25">
      <c r="A205" s="94" t="str">
        <f t="shared" si="3"/>
        <v>Физические лица за исключением лиц с ОВЗ и инвалидов18.01.33 Лаборант по контролю качества сырья, реактивов, промежуточных продуктов, готовой продукции, отходов производства (по отраслям)Основное общее образованиеОчная</v>
      </c>
      <c r="B205" s="153">
        <v>200</v>
      </c>
      <c r="C205" s="154" t="s">
        <v>281</v>
      </c>
      <c r="D205" s="154" t="s">
        <v>1099</v>
      </c>
      <c r="E205" s="155" t="s">
        <v>282</v>
      </c>
      <c r="F205" s="154" t="s">
        <v>283</v>
      </c>
      <c r="G205" s="154" t="s">
        <v>284</v>
      </c>
      <c r="H205" s="155" t="s">
        <v>371</v>
      </c>
      <c r="I205" s="155"/>
      <c r="J205" s="154" t="s">
        <v>286</v>
      </c>
      <c r="K205" s="156" t="s">
        <v>287</v>
      </c>
      <c r="L205" s="155" t="s">
        <v>288</v>
      </c>
      <c r="M205" s="156" t="s">
        <v>1</v>
      </c>
      <c r="N205" s="156" t="s">
        <v>372</v>
      </c>
      <c r="O205" s="156" t="s">
        <v>8</v>
      </c>
      <c r="P205" s="156" t="s">
        <v>2</v>
      </c>
      <c r="Q205" s="156" t="s">
        <v>290</v>
      </c>
      <c r="R205" s="155" t="s">
        <v>291</v>
      </c>
      <c r="S205" s="156" t="s">
        <v>292</v>
      </c>
      <c r="T205" s="155" t="s">
        <v>192</v>
      </c>
      <c r="U205" s="155" t="s">
        <v>293</v>
      </c>
      <c r="V205" s="156" t="s">
        <v>294</v>
      </c>
      <c r="W205" s="156" t="s">
        <v>290</v>
      </c>
      <c r="X205" s="156" t="s">
        <v>290</v>
      </c>
      <c r="Y205" s="156" t="s">
        <v>487</v>
      </c>
      <c r="Z205" s="156" t="s">
        <v>290</v>
      </c>
      <c r="AA205" s="156" t="s">
        <v>290</v>
      </c>
      <c r="AB205" s="156" t="s">
        <v>1026</v>
      </c>
      <c r="AC205" s="156" t="s">
        <v>290</v>
      </c>
      <c r="AD205" s="156" t="s">
        <v>290</v>
      </c>
      <c r="AE205" s="156" t="s">
        <v>290</v>
      </c>
      <c r="AF205" s="157" t="s">
        <v>364</v>
      </c>
      <c r="AG205" s="156" t="s">
        <v>290</v>
      </c>
      <c r="AH205" s="155" t="s">
        <v>297</v>
      </c>
      <c r="AI205" s="155" t="s">
        <v>297</v>
      </c>
      <c r="AJ205" s="156" t="s">
        <v>290</v>
      </c>
      <c r="AK205" s="158" t="s">
        <v>298</v>
      </c>
      <c r="AL205" s="159" t="s">
        <v>299</v>
      </c>
    </row>
    <row r="206" spans="1:38" ht="306" x14ac:dyDescent="0.25">
      <c r="A206" s="94" t="str">
        <f t="shared" si="3"/>
        <v>Физические лица с ОВЗ и инвалиды18.01.33 Лаборант по контролю качества сырья, реактивов, промежуточных продуктов, готовой продукции, отходов производства (по отраслям)Основное общее образованиеОчная</v>
      </c>
      <c r="B206" s="153">
        <v>201</v>
      </c>
      <c r="C206" s="154" t="s">
        <v>281</v>
      </c>
      <c r="D206" s="154" t="s">
        <v>1099</v>
      </c>
      <c r="E206" s="155" t="s">
        <v>282</v>
      </c>
      <c r="F206" s="154" t="s">
        <v>283</v>
      </c>
      <c r="G206" s="154" t="s">
        <v>284</v>
      </c>
      <c r="H206" s="155" t="s">
        <v>373</v>
      </c>
      <c r="I206" s="155"/>
      <c r="J206" s="154" t="s">
        <v>286</v>
      </c>
      <c r="K206" s="156" t="s">
        <v>287</v>
      </c>
      <c r="L206" s="155" t="s">
        <v>288</v>
      </c>
      <c r="M206" s="156" t="s">
        <v>9</v>
      </c>
      <c r="N206" s="156" t="s">
        <v>372</v>
      </c>
      <c r="O206" s="156" t="s">
        <v>8</v>
      </c>
      <c r="P206" s="156" t="s">
        <v>2</v>
      </c>
      <c r="Q206" s="156" t="s">
        <v>290</v>
      </c>
      <c r="R206" s="155" t="s">
        <v>291</v>
      </c>
      <c r="S206" s="156" t="s">
        <v>292</v>
      </c>
      <c r="T206" s="155" t="s">
        <v>192</v>
      </c>
      <c r="U206" s="155" t="s">
        <v>293</v>
      </c>
      <c r="V206" s="156" t="s">
        <v>294</v>
      </c>
      <c r="W206" s="156" t="s">
        <v>290</v>
      </c>
      <c r="X206" s="156" t="s">
        <v>290</v>
      </c>
      <c r="Y206" s="156" t="s">
        <v>487</v>
      </c>
      <c r="Z206" s="156" t="s">
        <v>290</v>
      </c>
      <c r="AA206" s="156" t="s">
        <v>290</v>
      </c>
      <c r="AB206" s="156" t="s">
        <v>1026</v>
      </c>
      <c r="AC206" s="156" t="s">
        <v>290</v>
      </c>
      <c r="AD206" s="156" t="s">
        <v>290</v>
      </c>
      <c r="AE206" s="156" t="s">
        <v>290</v>
      </c>
      <c r="AF206" s="157" t="s">
        <v>364</v>
      </c>
      <c r="AG206" s="156" t="s">
        <v>290</v>
      </c>
      <c r="AH206" s="155" t="s">
        <v>297</v>
      </c>
      <c r="AI206" s="155" t="s">
        <v>297</v>
      </c>
      <c r="AJ206" s="156" t="s">
        <v>290</v>
      </c>
      <c r="AK206" s="158" t="s">
        <v>298</v>
      </c>
      <c r="AL206" s="159" t="s">
        <v>299</v>
      </c>
    </row>
    <row r="207" spans="1:38" ht="409.5" x14ac:dyDescent="0.25">
      <c r="A207" s="94" t="str">
        <f t="shared" si="3"/>
        <v>Физические лица за исключением лиц с ОВЗ и инвалидов23.01.17 Мастер по ремонту и обслуживанию автомобилейОсновное общее образованиеОчная</v>
      </c>
      <c r="B207" s="153">
        <v>202</v>
      </c>
      <c r="C207" s="154" t="s">
        <v>281</v>
      </c>
      <c r="D207" s="154" t="s">
        <v>1099</v>
      </c>
      <c r="E207" s="155" t="s">
        <v>282</v>
      </c>
      <c r="F207" s="154" t="s">
        <v>283</v>
      </c>
      <c r="G207" s="154" t="s">
        <v>284</v>
      </c>
      <c r="H207" s="155" t="s">
        <v>380</v>
      </c>
      <c r="I207" s="155"/>
      <c r="J207" s="154" t="s">
        <v>286</v>
      </c>
      <c r="K207" s="156" t="s">
        <v>287</v>
      </c>
      <c r="L207" s="155" t="s">
        <v>288</v>
      </c>
      <c r="M207" s="156" t="s">
        <v>1</v>
      </c>
      <c r="N207" s="156" t="s">
        <v>381</v>
      </c>
      <c r="O207" s="156" t="s">
        <v>8</v>
      </c>
      <c r="P207" s="156" t="s">
        <v>2</v>
      </c>
      <c r="Q207" s="156" t="s">
        <v>290</v>
      </c>
      <c r="R207" s="155" t="s">
        <v>291</v>
      </c>
      <c r="S207" s="156" t="s">
        <v>292</v>
      </c>
      <c r="T207" s="155" t="s">
        <v>192</v>
      </c>
      <c r="U207" s="155" t="s">
        <v>293</v>
      </c>
      <c r="V207" s="156" t="s">
        <v>294</v>
      </c>
      <c r="W207" s="156" t="s">
        <v>290</v>
      </c>
      <c r="X207" s="156" t="s">
        <v>290</v>
      </c>
      <c r="Y207" s="156" t="s">
        <v>295</v>
      </c>
      <c r="Z207" s="156" t="s">
        <v>290</v>
      </c>
      <c r="AA207" s="156" t="s">
        <v>290</v>
      </c>
      <c r="AB207" s="156" t="s">
        <v>314</v>
      </c>
      <c r="AC207" s="156" t="s">
        <v>290</v>
      </c>
      <c r="AD207" s="156" t="s">
        <v>290</v>
      </c>
      <c r="AE207" s="156" t="s">
        <v>290</v>
      </c>
      <c r="AF207" s="157" t="s">
        <v>1209</v>
      </c>
      <c r="AG207" s="156" t="s">
        <v>290</v>
      </c>
      <c r="AH207" s="155" t="s">
        <v>297</v>
      </c>
      <c r="AI207" s="155" t="s">
        <v>297</v>
      </c>
      <c r="AJ207" s="156" t="s">
        <v>290</v>
      </c>
      <c r="AK207" s="158" t="s">
        <v>1097</v>
      </c>
      <c r="AL207" s="159" t="s">
        <v>299</v>
      </c>
    </row>
    <row r="208" spans="1:38" ht="409.5" x14ac:dyDescent="0.25">
      <c r="A208" s="94" t="str">
        <f t="shared" si="3"/>
        <v>Физические лица с ОВЗ и инвалиды23.01.17 Мастер по ремонту и обслуживанию автомобилейОсновное общее образованиеОчная</v>
      </c>
      <c r="B208" s="153">
        <v>203</v>
      </c>
      <c r="C208" s="154" t="s">
        <v>281</v>
      </c>
      <c r="D208" s="154" t="s">
        <v>1099</v>
      </c>
      <c r="E208" s="155" t="s">
        <v>282</v>
      </c>
      <c r="F208" s="154" t="s">
        <v>283</v>
      </c>
      <c r="G208" s="154" t="s">
        <v>284</v>
      </c>
      <c r="H208" s="155" t="s">
        <v>1068</v>
      </c>
      <c r="I208" s="155"/>
      <c r="J208" s="154" t="s">
        <v>286</v>
      </c>
      <c r="K208" s="156" t="s">
        <v>287</v>
      </c>
      <c r="L208" s="155" t="s">
        <v>288</v>
      </c>
      <c r="M208" s="156" t="s">
        <v>9</v>
      </c>
      <c r="N208" s="156" t="s">
        <v>381</v>
      </c>
      <c r="O208" s="156" t="s">
        <v>8</v>
      </c>
      <c r="P208" s="156" t="s">
        <v>2</v>
      </c>
      <c r="Q208" s="156" t="s">
        <v>290</v>
      </c>
      <c r="R208" s="155" t="s">
        <v>291</v>
      </c>
      <c r="S208" s="156" t="s">
        <v>292</v>
      </c>
      <c r="T208" s="155" t="s">
        <v>192</v>
      </c>
      <c r="U208" s="155" t="s">
        <v>293</v>
      </c>
      <c r="V208" s="156" t="s">
        <v>294</v>
      </c>
      <c r="W208" s="156" t="s">
        <v>290</v>
      </c>
      <c r="X208" s="156" t="s">
        <v>290</v>
      </c>
      <c r="Y208" s="156" t="s">
        <v>487</v>
      </c>
      <c r="Z208" s="156" t="s">
        <v>290</v>
      </c>
      <c r="AA208" s="156" t="s">
        <v>290</v>
      </c>
      <c r="AB208" s="156" t="s">
        <v>314</v>
      </c>
      <c r="AC208" s="156" t="s">
        <v>290</v>
      </c>
      <c r="AD208" s="156" t="s">
        <v>290</v>
      </c>
      <c r="AE208" s="156" t="s">
        <v>290</v>
      </c>
      <c r="AF208" s="157" t="s">
        <v>1221</v>
      </c>
      <c r="AG208" s="156" t="s">
        <v>290</v>
      </c>
      <c r="AH208" s="155" t="s">
        <v>297</v>
      </c>
      <c r="AI208" s="155" t="s">
        <v>297</v>
      </c>
      <c r="AJ208" s="156" t="s">
        <v>290</v>
      </c>
      <c r="AK208" s="158" t="s">
        <v>1097</v>
      </c>
      <c r="AL208" s="159" t="s">
        <v>299</v>
      </c>
    </row>
    <row r="209" spans="1:38" ht="409.5" x14ac:dyDescent="0.25">
      <c r="A209" s="94" t="str">
        <f t="shared" si="3"/>
        <v>Физические лица за исключением лиц с ОВЗ и инвалидов43.01.09 Повар, кондитерОсновное общее образованиеОчная</v>
      </c>
      <c r="B209" s="153">
        <v>204</v>
      </c>
      <c r="C209" s="154" t="s">
        <v>281</v>
      </c>
      <c r="D209" s="154" t="s">
        <v>1099</v>
      </c>
      <c r="E209" s="155" t="s">
        <v>282</v>
      </c>
      <c r="F209" s="154" t="s">
        <v>283</v>
      </c>
      <c r="G209" s="154" t="s">
        <v>284</v>
      </c>
      <c r="H209" s="155" t="s">
        <v>1025</v>
      </c>
      <c r="I209" s="155"/>
      <c r="J209" s="154" t="s">
        <v>286</v>
      </c>
      <c r="K209" s="156" t="s">
        <v>287</v>
      </c>
      <c r="L209" s="155" t="s">
        <v>288</v>
      </c>
      <c r="M209" s="156" t="s">
        <v>1</v>
      </c>
      <c r="N209" s="156" t="s">
        <v>925</v>
      </c>
      <c r="O209" s="156" t="s">
        <v>8</v>
      </c>
      <c r="P209" s="156" t="s">
        <v>2</v>
      </c>
      <c r="Q209" s="156" t="s">
        <v>290</v>
      </c>
      <c r="R209" s="155" t="s">
        <v>291</v>
      </c>
      <c r="S209" s="156" t="s">
        <v>292</v>
      </c>
      <c r="T209" s="155" t="s">
        <v>192</v>
      </c>
      <c r="U209" s="155" t="s">
        <v>293</v>
      </c>
      <c r="V209" s="156" t="s">
        <v>294</v>
      </c>
      <c r="W209" s="156" t="s">
        <v>290</v>
      </c>
      <c r="X209" s="156" t="s">
        <v>290</v>
      </c>
      <c r="Y209" s="156" t="s">
        <v>487</v>
      </c>
      <c r="Z209" s="156" t="s">
        <v>290</v>
      </c>
      <c r="AA209" s="156" t="s">
        <v>290</v>
      </c>
      <c r="AB209" s="156" t="s">
        <v>1026</v>
      </c>
      <c r="AC209" s="156" t="s">
        <v>290</v>
      </c>
      <c r="AD209" s="156" t="s">
        <v>290</v>
      </c>
      <c r="AE209" s="156" t="s">
        <v>290</v>
      </c>
      <c r="AF209" s="157" t="s">
        <v>1210</v>
      </c>
      <c r="AG209" s="156" t="s">
        <v>290</v>
      </c>
      <c r="AH209" s="155" t="s">
        <v>297</v>
      </c>
      <c r="AI209" s="155" t="s">
        <v>297</v>
      </c>
      <c r="AJ209" s="156" t="s">
        <v>290</v>
      </c>
      <c r="AK209" s="158" t="s">
        <v>1097</v>
      </c>
      <c r="AL209" s="159" t="s">
        <v>299</v>
      </c>
    </row>
    <row r="210" spans="1:38" ht="306" x14ac:dyDescent="0.25">
      <c r="A210" s="94" t="str">
        <f t="shared" si="3"/>
        <v>Физические лица за исключением лиц с ОВЗ и инвалидов43.01.09 Повар, кондитерСреднее общее образованиеОчная</v>
      </c>
      <c r="B210" s="153">
        <v>205</v>
      </c>
      <c r="C210" s="154" t="s">
        <v>281</v>
      </c>
      <c r="D210" s="154" t="s">
        <v>1099</v>
      </c>
      <c r="E210" s="155" t="s">
        <v>282</v>
      </c>
      <c r="F210" s="154" t="s">
        <v>283</v>
      </c>
      <c r="G210" s="154" t="s">
        <v>284</v>
      </c>
      <c r="H210" s="155" t="s">
        <v>924</v>
      </c>
      <c r="I210" s="155"/>
      <c r="J210" s="154" t="s">
        <v>286</v>
      </c>
      <c r="K210" s="156" t="s">
        <v>287</v>
      </c>
      <c r="L210" s="155" t="s">
        <v>288</v>
      </c>
      <c r="M210" s="156" t="s">
        <v>1</v>
      </c>
      <c r="N210" s="156" t="s">
        <v>925</v>
      </c>
      <c r="O210" s="156" t="s">
        <v>344</v>
      </c>
      <c r="P210" s="156" t="s">
        <v>2</v>
      </c>
      <c r="Q210" s="156" t="s">
        <v>290</v>
      </c>
      <c r="R210" s="155" t="s">
        <v>291</v>
      </c>
      <c r="S210" s="156" t="s">
        <v>292</v>
      </c>
      <c r="T210" s="155" t="s">
        <v>192</v>
      </c>
      <c r="U210" s="155" t="s">
        <v>293</v>
      </c>
      <c r="V210" s="156" t="s">
        <v>294</v>
      </c>
      <c r="W210" s="156" t="s">
        <v>290</v>
      </c>
      <c r="X210" s="156" t="s">
        <v>290</v>
      </c>
      <c r="Y210" s="156" t="s">
        <v>487</v>
      </c>
      <c r="Z210" s="156" t="s">
        <v>290</v>
      </c>
      <c r="AA210" s="156" t="s">
        <v>290</v>
      </c>
      <c r="AB210" s="156" t="s">
        <v>1026</v>
      </c>
      <c r="AC210" s="156" t="s">
        <v>290</v>
      </c>
      <c r="AD210" s="156" t="s">
        <v>290</v>
      </c>
      <c r="AE210" s="156" t="s">
        <v>290</v>
      </c>
      <c r="AF210" s="157" t="s">
        <v>317</v>
      </c>
      <c r="AG210" s="156" t="s">
        <v>290</v>
      </c>
      <c r="AH210" s="155" t="s">
        <v>297</v>
      </c>
      <c r="AI210" s="155" t="s">
        <v>297</v>
      </c>
      <c r="AJ210" s="156" t="s">
        <v>290</v>
      </c>
      <c r="AK210" s="158" t="s">
        <v>298</v>
      </c>
      <c r="AL210" s="159" t="s">
        <v>299</v>
      </c>
    </row>
    <row r="211" spans="1:38" ht="409.5" x14ac:dyDescent="0.25">
      <c r="A211" s="94" t="str">
        <f t="shared" si="3"/>
        <v>Физические лица с ОВЗ и инвалиды43.01.09 Повар, кондитерОсновное общее образованиеОчная</v>
      </c>
      <c r="B211" s="153">
        <v>206</v>
      </c>
      <c r="C211" s="154" t="s">
        <v>281</v>
      </c>
      <c r="D211" s="154" t="s">
        <v>1099</v>
      </c>
      <c r="E211" s="155" t="s">
        <v>282</v>
      </c>
      <c r="F211" s="154" t="s">
        <v>283</v>
      </c>
      <c r="G211" s="154" t="s">
        <v>284</v>
      </c>
      <c r="H211" s="155" t="s">
        <v>1066</v>
      </c>
      <c r="I211" s="155"/>
      <c r="J211" s="154" t="s">
        <v>286</v>
      </c>
      <c r="K211" s="156" t="s">
        <v>287</v>
      </c>
      <c r="L211" s="155" t="s">
        <v>288</v>
      </c>
      <c r="M211" s="156" t="s">
        <v>9</v>
      </c>
      <c r="N211" s="156" t="s">
        <v>925</v>
      </c>
      <c r="O211" s="156" t="s">
        <v>8</v>
      </c>
      <c r="P211" s="156" t="s">
        <v>2</v>
      </c>
      <c r="Q211" s="156" t="s">
        <v>290</v>
      </c>
      <c r="R211" s="155" t="s">
        <v>291</v>
      </c>
      <c r="S211" s="156" t="s">
        <v>292</v>
      </c>
      <c r="T211" s="155" t="s">
        <v>192</v>
      </c>
      <c r="U211" s="155" t="s">
        <v>293</v>
      </c>
      <c r="V211" s="156" t="s">
        <v>294</v>
      </c>
      <c r="W211" s="156" t="s">
        <v>290</v>
      </c>
      <c r="X211" s="156" t="s">
        <v>290</v>
      </c>
      <c r="Y211" s="156" t="s">
        <v>487</v>
      </c>
      <c r="Z211" s="156" t="s">
        <v>290</v>
      </c>
      <c r="AA211" s="156" t="s">
        <v>290</v>
      </c>
      <c r="AB211" s="156" t="s">
        <v>1026</v>
      </c>
      <c r="AC211" s="156" t="s">
        <v>290</v>
      </c>
      <c r="AD211" s="156" t="s">
        <v>290</v>
      </c>
      <c r="AE211" s="156" t="s">
        <v>290</v>
      </c>
      <c r="AF211" s="157" t="s">
        <v>1247</v>
      </c>
      <c r="AG211" s="156" t="s">
        <v>290</v>
      </c>
      <c r="AH211" s="155" t="s">
        <v>297</v>
      </c>
      <c r="AI211" s="155" t="s">
        <v>297</v>
      </c>
      <c r="AJ211" s="156" t="s">
        <v>290</v>
      </c>
      <c r="AK211" s="158" t="s">
        <v>1097</v>
      </c>
      <c r="AL211" s="159" t="s">
        <v>299</v>
      </c>
    </row>
    <row r="212" spans="1:38" ht="409.5" x14ac:dyDescent="0.25">
      <c r="A212" s="94" t="str">
        <f t="shared" si="3"/>
        <v>Физические лица за исключением лиц с ОВЗ и инвалидов54.01.20 Графический дизайнерОсновное общее образованиеОчная</v>
      </c>
      <c r="B212" s="153">
        <v>207</v>
      </c>
      <c r="C212" s="154" t="s">
        <v>281</v>
      </c>
      <c r="D212" s="154" t="s">
        <v>1099</v>
      </c>
      <c r="E212" s="155" t="s">
        <v>282</v>
      </c>
      <c r="F212" s="154" t="s">
        <v>283</v>
      </c>
      <c r="G212" s="154" t="s">
        <v>284</v>
      </c>
      <c r="H212" s="155" t="s">
        <v>1027</v>
      </c>
      <c r="I212" s="155"/>
      <c r="J212" s="154" t="s">
        <v>286</v>
      </c>
      <c r="K212" s="156" t="s">
        <v>287</v>
      </c>
      <c r="L212" s="155" t="s">
        <v>288</v>
      </c>
      <c r="M212" s="156" t="s">
        <v>1</v>
      </c>
      <c r="N212" s="156" t="s">
        <v>1028</v>
      </c>
      <c r="O212" s="156" t="s">
        <v>8</v>
      </c>
      <c r="P212" s="156" t="s">
        <v>2</v>
      </c>
      <c r="Q212" s="156" t="s">
        <v>290</v>
      </c>
      <c r="R212" s="155" t="s">
        <v>291</v>
      </c>
      <c r="S212" s="156" t="s">
        <v>292</v>
      </c>
      <c r="T212" s="155" t="s">
        <v>192</v>
      </c>
      <c r="U212" s="155" t="s">
        <v>293</v>
      </c>
      <c r="V212" s="156" t="s">
        <v>294</v>
      </c>
      <c r="W212" s="156" t="s">
        <v>290</v>
      </c>
      <c r="X212" s="156" t="s">
        <v>290</v>
      </c>
      <c r="Y212" s="156" t="s">
        <v>295</v>
      </c>
      <c r="Z212" s="156" t="s">
        <v>290</v>
      </c>
      <c r="AA212" s="156" t="s">
        <v>290</v>
      </c>
      <c r="AB212" s="156" t="s">
        <v>1026</v>
      </c>
      <c r="AC212" s="156" t="s">
        <v>290</v>
      </c>
      <c r="AD212" s="156" t="s">
        <v>290</v>
      </c>
      <c r="AE212" s="156" t="s">
        <v>290</v>
      </c>
      <c r="AF212" s="157" t="s">
        <v>1191</v>
      </c>
      <c r="AG212" s="156" t="s">
        <v>290</v>
      </c>
      <c r="AH212" s="155" t="s">
        <v>297</v>
      </c>
      <c r="AI212" s="155" t="s">
        <v>297</v>
      </c>
      <c r="AJ212" s="156" t="s">
        <v>290</v>
      </c>
      <c r="AK212" s="158" t="s">
        <v>298</v>
      </c>
      <c r="AL212" s="159" t="s">
        <v>299</v>
      </c>
    </row>
    <row r="213" spans="1:38" ht="409.5" x14ac:dyDescent="0.25">
      <c r="A213" s="94" t="str">
        <f t="shared" si="3"/>
        <v>Физические лица за исключением лиц с ОВЗ и инвалидов01.03.02 Прикладная математика и информатикаОчная</v>
      </c>
      <c r="B213" s="153">
        <v>208</v>
      </c>
      <c r="C213" s="154" t="s">
        <v>281</v>
      </c>
      <c r="D213" s="154" t="s">
        <v>1099</v>
      </c>
      <c r="E213" s="155" t="s">
        <v>282</v>
      </c>
      <c r="F213" s="154" t="s">
        <v>479</v>
      </c>
      <c r="G213" s="154" t="s">
        <v>480</v>
      </c>
      <c r="H213" s="155" t="s">
        <v>584</v>
      </c>
      <c r="I213" s="155"/>
      <c r="J213" s="154" t="s">
        <v>482</v>
      </c>
      <c r="K213" s="156" t="s">
        <v>483</v>
      </c>
      <c r="L213" s="155" t="s">
        <v>288</v>
      </c>
      <c r="M213" s="156" t="s">
        <v>1</v>
      </c>
      <c r="N213" s="156" t="s">
        <v>585</v>
      </c>
      <c r="O213" s="156" t="s">
        <v>290</v>
      </c>
      <c r="P213" s="156" t="s">
        <v>2</v>
      </c>
      <c r="Q213" s="156" t="s">
        <v>290</v>
      </c>
      <c r="R213" s="155" t="s">
        <v>291</v>
      </c>
      <c r="S213" s="156" t="s">
        <v>485</v>
      </c>
      <c r="T213" s="155" t="s">
        <v>486</v>
      </c>
      <c r="U213" s="155" t="s">
        <v>486</v>
      </c>
      <c r="V213" s="156" t="s">
        <v>294</v>
      </c>
      <c r="W213" s="156" t="s">
        <v>290</v>
      </c>
      <c r="X213" s="156" t="s">
        <v>290</v>
      </c>
      <c r="Y213" s="156" t="s">
        <v>295</v>
      </c>
      <c r="Z213" s="156" t="s">
        <v>290</v>
      </c>
      <c r="AA213" s="156" t="s">
        <v>290</v>
      </c>
      <c r="AB213" s="156" t="s">
        <v>1132</v>
      </c>
      <c r="AC213" s="156" t="s">
        <v>290</v>
      </c>
      <c r="AD213" s="156" t="s">
        <v>290</v>
      </c>
      <c r="AE213" s="156" t="s">
        <v>290</v>
      </c>
      <c r="AF213" s="157" t="s">
        <v>586</v>
      </c>
      <c r="AG213" s="156" t="s">
        <v>290</v>
      </c>
      <c r="AH213" s="155" t="s">
        <v>297</v>
      </c>
      <c r="AI213" s="155" t="s">
        <v>297</v>
      </c>
      <c r="AJ213" s="156" t="s">
        <v>290</v>
      </c>
      <c r="AK213" s="158" t="s">
        <v>298</v>
      </c>
      <c r="AL213" s="159" t="s">
        <v>299</v>
      </c>
    </row>
    <row r="214" spans="1:38" ht="409.5" x14ac:dyDescent="0.25">
      <c r="A214" s="94" t="str">
        <f t="shared" si="3"/>
        <v>Физические лица с ОВЗ и инвалиды01.03.02 Прикладная математика и информатикаОчная</v>
      </c>
      <c r="B214" s="153">
        <v>209</v>
      </c>
      <c r="C214" s="154" t="s">
        <v>281</v>
      </c>
      <c r="D214" s="154" t="s">
        <v>1099</v>
      </c>
      <c r="E214" s="155" t="s">
        <v>282</v>
      </c>
      <c r="F214" s="154" t="s">
        <v>479</v>
      </c>
      <c r="G214" s="154" t="s">
        <v>480</v>
      </c>
      <c r="H214" s="155" t="s">
        <v>1332</v>
      </c>
      <c r="I214" s="155"/>
      <c r="J214" s="154" t="s">
        <v>482</v>
      </c>
      <c r="K214" s="156" t="s">
        <v>483</v>
      </c>
      <c r="L214" s="155" t="s">
        <v>288</v>
      </c>
      <c r="M214" s="156" t="s">
        <v>9</v>
      </c>
      <c r="N214" s="156" t="s">
        <v>585</v>
      </c>
      <c r="O214" s="156" t="s">
        <v>290</v>
      </c>
      <c r="P214" s="156" t="s">
        <v>2</v>
      </c>
      <c r="Q214" s="156" t="s">
        <v>290</v>
      </c>
      <c r="R214" s="155" t="s">
        <v>291</v>
      </c>
      <c r="S214" s="156" t="s">
        <v>485</v>
      </c>
      <c r="T214" s="155" t="s">
        <v>486</v>
      </c>
      <c r="U214" s="155" t="s">
        <v>486</v>
      </c>
      <c r="V214" s="156" t="s">
        <v>294</v>
      </c>
      <c r="W214" s="156" t="s">
        <v>290</v>
      </c>
      <c r="X214" s="156" t="s">
        <v>290</v>
      </c>
      <c r="Y214" s="156" t="s">
        <v>487</v>
      </c>
      <c r="Z214" s="156" t="s">
        <v>290</v>
      </c>
      <c r="AA214" s="156" t="s">
        <v>290</v>
      </c>
      <c r="AB214" s="156" t="s">
        <v>1333</v>
      </c>
      <c r="AC214" s="156" t="s">
        <v>290</v>
      </c>
      <c r="AD214" s="156" t="s">
        <v>290</v>
      </c>
      <c r="AE214" s="156" t="s">
        <v>1312</v>
      </c>
      <c r="AF214" s="157" t="s">
        <v>586</v>
      </c>
      <c r="AG214" s="156" t="s">
        <v>290</v>
      </c>
      <c r="AH214" s="155" t="s">
        <v>297</v>
      </c>
      <c r="AI214" s="155" t="s">
        <v>297</v>
      </c>
      <c r="AJ214" s="156" t="s">
        <v>290</v>
      </c>
      <c r="AK214" s="158" t="s">
        <v>298</v>
      </c>
      <c r="AL214" s="159" t="s">
        <v>299</v>
      </c>
    </row>
    <row r="215" spans="1:38" ht="409.5" x14ac:dyDescent="0.25">
      <c r="A215" s="94" t="str">
        <f t="shared" si="3"/>
        <v>Физические лица за исключением лиц с ОВЗ и инвалидов03.03.02 ФизикаОчная</v>
      </c>
      <c r="B215" s="153">
        <v>210</v>
      </c>
      <c r="C215" s="154" t="s">
        <v>281</v>
      </c>
      <c r="D215" s="154" t="s">
        <v>1099</v>
      </c>
      <c r="E215" s="155" t="s">
        <v>282</v>
      </c>
      <c r="F215" s="154" t="s">
        <v>479</v>
      </c>
      <c r="G215" s="154" t="s">
        <v>480</v>
      </c>
      <c r="H215" s="155" t="s">
        <v>602</v>
      </c>
      <c r="I215" s="155"/>
      <c r="J215" s="154" t="s">
        <v>482</v>
      </c>
      <c r="K215" s="156" t="s">
        <v>483</v>
      </c>
      <c r="L215" s="155" t="s">
        <v>288</v>
      </c>
      <c r="M215" s="156" t="s">
        <v>1</v>
      </c>
      <c r="N215" s="156" t="s">
        <v>603</v>
      </c>
      <c r="O215" s="156" t="s">
        <v>290</v>
      </c>
      <c r="P215" s="156" t="s">
        <v>2</v>
      </c>
      <c r="Q215" s="156" t="s">
        <v>290</v>
      </c>
      <c r="R215" s="155" t="s">
        <v>291</v>
      </c>
      <c r="S215" s="156" t="s">
        <v>485</v>
      </c>
      <c r="T215" s="155" t="s">
        <v>486</v>
      </c>
      <c r="U215" s="155" t="s">
        <v>486</v>
      </c>
      <c r="V215" s="156" t="s">
        <v>294</v>
      </c>
      <c r="W215" s="156" t="s">
        <v>290</v>
      </c>
      <c r="X215" s="156" t="s">
        <v>290</v>
      </c>
      <c r="Y215" s="156" t="s">
        <v>295</v>
      </c>
      <c r="Z215" s="156" t="s">
        <v>290</v>
      </c>
      <c r="AA215" s="156" t="s">
        <v>290</v>
      </c>
      <c r="AB215" s="156" t="s">
        <v>1132</v>
      </c>
      <c r="AC215" s="156" t="s">
        <v>290</v>
      </c>
      <c r="AD215" s="156" t="s">
        <v>290</v>
      </c>
      <c r="AE215" s="156" t="s">
        <v>290</v>
      </c>
      <c r="AF215" s="157" t="s">
        <v>586</v>
      </c>
      <c r="AG215" s="156" t="s">
        <v>290</v>
      </c>
      <c r="AH215" s="155" t="s">
        <v>297</v>
      </c>
      <c r="AI215" s="155" t="s">
        <v>297</v>
      </c>
      <c r="AJ215" s="156" t="s">
        <v>290</v>
      </c>
      <c r="AK215" s="158" t="s">
        <v>298</v>
      </c>
      <c r="AL215" s="159" t="s">
        <v>299</v>
      </c>
    </row>
    <row r="216" spans="1:38" ht="409.5" x14ac:dyDescent="0.25">
      <c r="A216" s="94" t="str">
        <f t="shared" si="3"/>
        <v>Физические лица за исключением лиц с ОВЗ и инвалидов04.03.01 ХимияОчная</v>
      </c>
      <c r="B216" s="153">
        <v>211</v>
      </c>
      <c r="C216" s="154" t="s">
        <v>281</v>
      </c>
      <c r="D216" s="154" t="s">
        <v>1099</v>
      </c>
      <c r="E216" s="155" t="s">
        <v>282</v>
      </c>
      <c r="F216" s="154" t="s">
        <v>479</v>
      </c>
      <c r="G216" s="154" t="s">
        <v>480</v>
      </c>
      <c r="H216" s="155" t="s">
        <v>604</v>
      </c>
      <c r="I216" s="155"/>
      <c r="J216" s="154" t="s">
        <v>482</v>
      </c>
      <c r="K216" s="156" t="s">
        <v>483</v>
      </c>
      <c r="L216" s="155" t="s">
        <v>288</v>
      </c>
      <c r="M216" s="156" t="s">
        <v>1</v>
      </c>
      <c r="N216" s="156" t="s">
        <v>605</v>
      </c>
      <c r="O216" s="156" t="s">
        <v>290</v>
      </c>
      <c r="P216" s="156" t="s">
        <v>2</v>
      </c>
      <c r="Q216" s="156" t="s">
        <v>290</v>
      </c>
      <c r="R216" s="155" t="s">
        <v>291</v>
      </c>
      <c r="S216" s="156" t="s">
        <v>485</v>
      </c>
      <c r="T216" s="155" t="s">
        <v>486</v>
      </c>
      <c r="U216" s="155" t="s">
        <v>486</v>
      </c>
      <c r="V216" s="156" t="s">
        <v>294</v>
      </c>
      <c r="W216" s="156" t="s">
        <v>290</v>
      </c>
      <c r="X216" s="156" t="s">
        <v>290</v>
      </c>
      <c r="Y216" s="156" t="s">
        <v>295</v>
      </c>
      <c r="Z216" s="156" t="s">
        <v>290</v>
      </c>
      <c r="AA216" s="156" t="s">
        <v>290</v>
      </c>
      <c r="AB216" s="156" t="s">
        <v>1132</v>
      </c>
      <c r="AC216" s="156" t="s">
        <v>290</v>
      </c>
      <c r="AD216" s="156" t="s">
        <v>290</v>
      </c>
      <c r="AE216" s="156" t="s">
        <v>290</v>
      </c>
      <c r="AF216" s="157" t="s">
        <v>586</v>
      </c>
      <c r="AG216" s="156" t="s">
        <v>290</v>
      </c>
      <c r="AH216" s="155" t="s">
        <v>297</v>
      </c>
      <c r="AI216" s="155" t="s">
        <v>297</v>
      </c>
      <c r="AJ216" s="156" t="s">
        <v>290</v>
      </c>
      <c r="AK216" s="158" t="s">
        <v>298</v>
      </c>
      <c r="AL216" s="159" t="s">
        <v>299</v>
      </c>
    </row>
    <row r="217" spans="1:38" ht="409.5" x14ac:dyDescent="0.25">
      <c r="A217" s="94" t="str">
        <f t="shared" si="3"/>
        <v>Физические лица за исключением лиц с ОВЗ и инвалидов05.03.06 Экология и природопользованиеОчная</v>
      </c>
      <c r="B217" s="153">
        <v>212</v>
      </c>
      <c r="C217" s="154" t="s">
        <v>281</v>
      </c>
      <c r="D217" s="154" t="s">
        <v>1099</v>
      </c>
      <c r="E217" s="155" t="s">
        <v>282</v>
      </c>
      <c r="F217" s="154" t="s">
        <v>479</v>
      </c>
      <c r="G217" s="154" t="s">
        <v>480</v>
      </c>
      <c r="H217" s="155" t="s">
        <v>606</v>
      </c>
      <c r="I217" s="155"/>
      <c r="J217" s="154" t="s">
        <v>482</v>
      </c>
      <c r="K217" s="156" t="s">
        <v>483</v>
      </c>
      <c r="L217" s="155" t="s">
        <v>288</v>
      </c>
      <c r="M217" s="156" t="s">
        <v>1</v>
      </c>
      <c r="N217" s="156" t="s">
        <v>607</v>
      </c>
      <c r="O217" s="156" t="s">
        <v>290</v>
      </c>
      <c r="P217" s="156" t="s">
        <v>2</v>
      </c>
      <c r="Q217" s="156" t="s">
        <v>290</v>
      </c>
      <c r="R217" s="155" t="s">
        <v>291</v>
      </c>
      <c r="S217" s="156" t="s">
        <v>485</v>
      </c>
      <c r="T217" s="155" t="s">
        <v>486</v>
      </c>
      <c r="U217" s="155" t="s">
        <v>486</v>
      </c>
      <c r="V217" s="156" t="s">
        <v>294</v>
      </c>
      <c r="W217" s="156" t="s">
        <v>290</v>
      </c>
      <c r="X217" s="156" t="s">
        <v>290</v>
      </c>
      <c r="Y217" s="156" t="s">
        <v>295</v>
      </c>
      <c r="Z217" s="156" t="s">
        <v>290</v>
      </c>
      <c r="AA217" s="156" t="s">
        <v>290</v>
      </c>
      <c r="AB217" s="156" t="s">
        <v>1132</v>
      </c>
      <c r="AC217" s="156" t="s">
        <v>290</v>
      </c>
      <c r="AD217" s="156" t="s">
        <v>290</v>
      </c>
      <c r="AE217" s="156" t="s">
        <v>290</v>
      </c>
      <c r="AF217" s="157" t="s">
        <v>586</v>
      </c>
      <c r="AG217" s="156" t="s">
        <v>290</v>
      </c>
      <c r="AH217" s="155" t="s">
        <v>297</v>
      </c>
      <c r="AI217" s="155" t="s">
        <v>297</v>
      </c>
      <c r="AJ217" s="156" t="s">
        <v>290</v>
      </c>
      <c r="AK217" s="158" t="s">
        <v>298</v>
      </c>
      <c r="AL217" s="159" t="s">
        <v>299</v>
      </c>
    </row>
    <row r="218" spans="1:38" ht="409.5" x14ac:dyDescent="0.25">
      <c r="A218" s="94" t="str">
        <f t="shared" si="3"/>
        <v>Физические лица с ОВЗ и инвалиды05.03.06 Экология и природопользованиеОчная</v>
      </c>
      <c r="B218" s="153">
        <v>213</v>
      </c>
      <c r="C218" s="154" t="s">
        <v>281</v>
      </c>
      <c r="D218" s="154" t="s">
        <v>1099</v>
      </c>
      <c r="E218" s="155" t="s">
        <v>282</v>
      </c>
      <c r="F218" s="154" t="s">
        <v>479</v>
      </c>
      <c r="G218" s="154" t="s">
        <v>480</v>
      </c>
      <c r="H218" s="155" t="s">
        <v>808</v>
      </c>
      <c r="I218" s="155"/>
      <c r="J218" s="154" t="s">
        <v>482</v>
      </c>
      <c r="K218" s="156" t="s">
        <v>483</v>
      </c>
      <c r="L218" s="155" t="s">
        <v>288</v>
      </c>
      <c r="M218" s="156" t="s">
        <v>9</v>
      </c>
      <c r="N218" s="156" t="s">
        <v>607</v>
      </c>
      <c r="O218" s="156" t="s">
        <v>290</v>
      </c>
      <c r="P218" s="156" t="s">
        <v>2</v>
      </c>
      <c r="Q218" s="156" t="s">
        <v>290</v>
      </c>
      <c r="R218" s="155" t="s">
        <v>291</v>
      </c>
      <c r="S218" s="156" t="s">
        <v>485</v>
      </c>
      <c r="T218" s="155" t="s">
        <v>486</v>
      </c>
      <c r="U218" s="155" t="s">
        <v>486</v>
      </c>
      <c r="V218" s="156" t="s">
        <v>294</v>
      </c>
      <c r="W218" s="156" t="s">
        <v>290</v>
      </c>
      <c r="X218" s="156" t="s">
        <v>290</v>
      </c>
      <c r="Y218" s="156" t="s">
        <v>295</v>
      </c>
      <c r="Z218" s="156" t="s">
        <v>290</v>
      </c>
      <c r="AA218" s="156" t="s">
        <v>290</v>
      </c>
      <c r="AB218" s="156" t="s">
        <v>1132</v>
      </c>
      <c r="AC218" s="156" t="s">
        <v>290</v>
      </c>
      <c r="AD218" s="156" t="s">
        <v>290</v>
      </c>
      <c r="AE218" s="156" t="s">
        <v>290</v>
      </c>
      <c r="AF218" s="157" t="s">
        <v>586</v>
      </c>
      <c r="AG218" s="156" t="s">
        <v>290</v>
      </c>
      <c r="AH218" s="155" t="s">
        <v>297</v>
      </c>
      <c r="AI218" s="155" t="s">
        <v>297</v>
      </c>
      <c r="AJ218" s="156" t="s">
        <v>290</v>
      </c>
      <c r="AK218" s="158" t="s">
        <v>298</v>
      </c>
      <c r="AL218" s="159" t="s">
        <v>299</v>
      </c>
    </row>
    <row r="219" spans="1:38" ht="409.5" x14ac:dyDescent="0.25">
      <c r="A219" s="94" t="str">
        <f t="shared" si="3"/>
        <v>Физические лица за исключением лиц с ОВЗ и инвалидов06.03.01 БиологияОчная</v>
      </c>
      <c r="B219" s="153">
        <v>214</v>
      </c>
      <c r="C219" s="154" t="s">
        <v>281</v>
      </c>
      <c r="D219" s="154" t="s">
        <v>1099</v>
      </c>
      <c r="E219" s="155" t="s">
        <v>282</v>
      </c>
      <c r="F219" s="154" t="s">
        <v>479</v>
      </c>
      <c r="G219" s="154" t="s">
        <v>480</v>
      </c>
      <c r="H219" s="155" t="s">
        <v>608</v>
      </c>
      <c r="I219" s="155"/>
      <c r="J219" s="154" t="s">
        <v>482</v>
      </c>
      <c r="K219" s="156" t="s">
        <v>483</v>
      </c>
      <c r="L219" s="155" t="s">
        <v>288</v>
      </c>
      <c r="M219" s="156" t="s">
        <v>1</v>
      </c>
      <c r="N219" s="156" t="s">
        <v>609</v>
      </c>
      <c r="O219" s="156" t="s">
        <v>290</v>
      </c>
      <c r="P219" s="156" t="s">
        <v>2</v>
      </c>
      <c r="Q219" s="156" t="s">
        <v>290</v>
      </c>
      <c r="R219" s="155" t="s">
        <v>291</v>
      </c>
      <c r="S219" s="156" t="s">
        <v>485</v>
      </c>
      <c r="T219" s="155" t="s">
        <v>486</v>
      </c>
      <c r="U219" s="155" t="s">
        <v>486</v>
      </c>
      <c r="V219" s="156" t="s">
        <v>294</v>
      </c>
      <c r="W219" s="156" t="s">
        <v>290</v>
      </c>
      <c r="X219" s="156" t="s">
        <v>290</v>
      </c>
      <c r="Y219" s="156" t="s">
        <v>295</v>
      </c>
      <c r="Z219" s="156" t="s">
        <v>290</v>
      </c>
      <c r="AA219" s="156" t="s">
        <v>290</v>
      </c>
      <c r="AB219" s="156" t="s">
        <v>1132</v>
      </c>
      <c r="AC219" s="156" t="s">
        <v>290</v>
      </c>
      <c r="AD219" s="156" t="s">
        <v>290</v>
      </c>
      <c r="AE219" s="156" t="s">
        <v>290</v>
      </c>
      <c r="AF219" s="157" t="s">
        <v>586</v>
      </c>
      <c r="AG219" s="156" t="s">
        <v>290</v>
      </c>
      <c r="AH219" s="155" t="s">
        <v>297</v>
      </c>
      <c r="AI219" s="155" t="s">
        <v>297</v>
      </c>
      <c r="AJ219" s="156" t="s">
        <v>290</v>
      </c>
      <c r="AK219" s="158" t="s">
        <v>298</v>
      </c>
      <c r="AL219" s="159" t="s">
        <v>299</v>
      </c>
    </row>
    <row r="220" spans="1:38" ht="409.5" x14ac:dyDescent="0.25">
      <c r="A220" s="94" t="str">
        <f t="shared" si="3"/>
        <v>Физические лица с ОВЗ и инвалиды06.03.01 БиологияОчная</v>
      </c>
      <c r="B220" s="153">
        <v>215</v>
      </c>
      <c r="C220" s="154" t="s">
        <v>281</v>
      </c>
      <c r="D220" s="154" t="s">
        <v>1099</v>
      </c>
      <c r="E220" s="155" t="s">
        <v>282</v>
      </c>
      <c r="F220" s="154" t="s">
        <v>479</v>
      </c>
      <c r="G220" s="154" t="s">
        <v>480</v>
      </c>
      <c r="H220" s="155" t="s">
        <v>1240</v>
      </c>
      <c r="I220" s="155"/>
      <c r="J220" s="154" t="s">
        <v>482</v>
      </c>
      <c r="K220" s="156" t="s">
        <v>483</v>
      </c>
      <c r="L220" s="155" t="s">
        <v>288</v>
      </c>
      <c r="M220" s="156" t="s">
        <v>9</v>
      </c>
      <c r="N220" s="156" t="s">
        <v>609</v>
      </c>
      <c r="O220" s="156" t="s">
        <v>290</v>
      </c>
      <c r="P220" s="156" t="s">
        <v>2</v>
      </c>
      <c r="Q220" s="156" t="s">
        <v>290</v>
      </c>
      <c r="R220" s="155" t="s">
        <v>291</v>
      </c>
      <c r="S220" s="156" t="s">
        <v>485</v>
      </c>
      <c r="T220" s="155" t="s">
        <v>486</v>
      </c>
      <c r="U220" s="155" t="s">
        <v>486</v>
      </c>
      <c r="V220" s="156" t="s">
        <v>294</v>
      </c>
      <c r="W220" s="156" t="s">
        <v>290</v>
      </c>
      <c r="X220" s="156" t="s">
        <v>290</v>
      </c>
      <c r="Y220" s="156" t="s">
        <v>295</v>
      </c>
      <c r="Z220" s="156" t="s">
        <v>290</v>
      </c>
      <c r="AA220" s="156" t="s">
        <v>290</v>
      </c>
      <c r="AB220" s="156" t="s">
        <v>1239</v>
      </c>
      <c r="AC220" s="156" t="s">
        <v>290</v>
      </c>
      <c r="AD220" s="156" t="s">
        <v>290</v>
      </c>
      <c r="AE220" s="156" t="s">
        <v>1317</v>
      </c>
      <c r="AF220" s="157" t="s">
        <v>586</v>
      </c>
      <c r="AG220" s="156" t="s">
        <v>290</v>
      </c>
      <c r="AH220" s="155" t="s">
        <v>297</v>
      </c>
      <c r="AI220" s="155" t="s">
        <v>297</v>
      </c>
      <c r="AJ220" s="156" t="s">
        <v>290</v>
      </c>
      <c r="AK220" s="158" t="s">
        <v>298</v>
      </c>
      <c r="AL220" s="159" t="s">
        <v>299</v>
      </c>
    </row>
    <row r="221" spans="1:38" ht="409.5" x14ac:dyDescent="0.25">
      <c r="A221" s="94" t="str">
        <f t="shared" si="3"/>
        <v>Физические лица за исключением лиц с ОВЗ и инвалидов08.03.01 СтроительствоОчная</v>
      </c>
      <c r="B221" s="153">
        <v>216</v>
      </c>
      <c r="C221" s="154" t="s">
        <v>281</v>
      </c>
      <c r="D221" s="154" t="s">
        <v>1099</v>
      </c>
      <c r="E221" s="155" t="s">
        <v>282</v>
      </c>
      <c r="F221" s="154" t="s">
        <v>479</v>
      </c>
      <c r="G221" s="154" t="s">
        <v>480</v>
      </c>
      <c r="H221" s="155" t="s">
        <v>610</v>
      </c>
      <c r="I221" s="155"/>
      <c r="J221" s="154" t="s">
        <v>482</v>
      </c>
      <c r="K221" s="156" t="s">
        <v>483</v>
      </c>
      <c r="L221" s="155" t="s">
        <v>288</v>
      </c>
      <c r="M221" s="156" t="s">
        <v>1</v>
      </c>
      <c r="N221" s="156" t="s">
        <v>611</v>
      </c>
      <c r="O221" s="156" t="s">
        <v>290</v>
      </c>
      <c r="P221" s="156" t="s">
        <v>2</v>
      </c>
      <c r="Q221" s="156" t="s">
        <v>290</v>
      </c>
      <c r="R221" s="155" t="s">
        <v>291</v>
      </c>
      <c r="S221" s="156" t="s">
        <v>485</v>
      </c>
      <c r="T221" s="155" t="s">
        <v>486</v>
      </c>
      <c r="U221" s="155" t="s">
        <v>486</v>
      </c>
      <c r="V221" s="156" t="s">
        <v>294</v>
      </c>
      <c r="W221" s="156" t="s">
        <v>290</v>
      </c>
      <c r="X221" s="156" t="s">
        <v>290</v>
      </c>
      <c r="Y221" s="156" t="s">
        <v>295</v>
      </c>
      <c r="Z221" s="156" t="s">
        <v>290</v>
      </c>
      <c r="AA221" s="156" t="s">
        <v>290</v>
      </c>
      <c r="AB221" s="156" t="s">
        <v>1132</v>
      </c>
      <c r="AC221" s="156" t="s">
        <v>290</v>
      </c>
      <c r="AD221" s="156" t="s">
        <v>290</v>
      </c>
      <c r="AE221" s="156" t="s">
        <v>290</v>
      </c>
      <c r="AF221" s="157" t="s">
        <v>586</v>
      </c>
      <c r="AG221" s="156" t="s">
        <v>290</v>
      </c>
      <c r="AH221" s="155" t="s">
        <v>297</v>
      </c>
      <c r="AI221" s="155" t="s">
        <v>297</v>
      </c>
      <c r="AJ221" s="156" t="s">
        <v>290</v>
      </c>
      <c r="AK221" s="158" t="s">
        <v>298</v>
      </c>
      <c r="AL221" s="159" t="s">
        <v>299</v>
      </c>
    </row>
    <row r="222" spans="1:38" ht="409.5" x14ac:dyDescent="0.25">
      <c r="A222" s="94" t="str">
        <f t="shared" si="3"/>
        <v>Физические лица с ОВЗ и инвалиды08.03.01 СтроительствоОчная</v>
      </c>
      <c r="B222" s="153">
        <v>217</v>
      </c>
      <c r="C222" s="154" t="s">
        <v>281</v>
      </c>
      <c r="D222" s="154" t="s">
        <v>1099</v>
      </c>
      <c r="E222" s="155" t="s">
        <v>282</v>
      </c>
      <c r="F222" s="154" t="s">
        <v>479</v>
      </c>
      <c r="G222" s="154" t="s">
        <v>480</v>
      </c>
      <c r="H222" s="155" t="s">
        <v>809</v>
      </c>
      <c r="I222" s="155"/>
      <c r="J222" s="154" t="s">
        <v>482</v>
      </c>
      <c r="K222" s="156" t="s">
        <v>483</v>
      </c>
      <c r="L222" s="155" t="s">
        <v>288</v>
      </c>
      <c r="M222" s="156" t="s">
        <v>9</v>
      </c>
      <c r="N222" s="156" t="s">
        <v>611</v>
      </c>
      <c r="O222" s="156" t="s">
        <v>290</v>
      </c>
      <c r="P222" s="156" t="s">
        <v>2</v>
      </c>
      <c r="Q222" s="156" t="s">
        <v>290</v>
      </c>
      <c r="R222" s="155" t="s">
        <v>291</v>
      </c>
      <c r="S222" s="156" t="s">
        <v>485</v>
      </c>
      <c r="T222" s="155" t="s">
        <v>486</v>
      </c>
      <c r="U222" s="155" t="s">
        <v>486</v>
      </c>
      <c r="V222" s="156" t="s">
        <v>294</v>
      </c>
      <c r="W222" s="156" t="s">
        <v>290</v>
      </c>
      <c r="X222" s="156" t="s">
        <v>290</v>
      </c>
      <c r="Y222" s="156" t="s">
        <v>295</v>
      </c>
      <c r="Z222" s="156" t="s">
        <v>290</v>
      </c>
      <c r="AA222" s="156" t="s">
        <v>290</v>
      </c>
      <c r="AB222" s="156" t="s">
        <v>1132</v>
      </c>
      <c r="AC222" s="156" t="s">
        <v>290</v>
      </c>
      <c r="AD222" s="156" t="s">
        <v>290</v>
      </c>
      <c r="AE222" s="156" t="s">
        <v>290</v>
      </c>
      <c r="AF222" s="157" t="s">
        <v>586</v>
      </c>
      <c r="AG222" s="156" t="s">
        <v>290</v>
      </c>
      <c r="AH222" s="155" t="s">
        <v>297</v>
      </c>
      <c r="AI222" s="155" t="s">
        <v>297</v>
      </c>
      <c r="AJ222" s="156" t="s">
        <v>290</v>
      </c>
      <c r="AK222" s="158" t="s">
        <v>298</v>
      </c>
      <c r="AL222" s="159" t="s">
        <v>299</v>
      </c>
    </row>
    <row r="223" spans="1:38" ht="409.5" x14ac:dyDescent="0.25">
      <c r="A223" s="94" t="str">
        <f t="shared" si="3"/>
        <v>Физические лица за исключением лиц с ОВЗ и инвалидов09.03.01 Информатика и вычислительная техникаОчная</v>
      </c>
      <c r="B223" s="153">
        <v>218</v>
      </c>
      <c r="C223" s="154" t="s">
        <v>281</v>
      </c>
      <c r="D223" s="154" t="s">
        <v>1099</v>
      </c>
      <c r="E223" s="155" t="s">
        <v>282</v>
      </c>
      <c r="F223" s="154" t="s">
        <v>479</v>
      </c>
      <c r="G223" s="154" t="s">
        <v>480</v>
      </c>
      <c r="H223" s="155" t="s">
        <v>612</v>
      </c>
      <c r="I223" s="155"/>
      <c r="J223" s="154" t="s">
        <v>482</v>
      </c>
      <c r="K223" s="156" t="s">
        <v>483</v>
      </c>
      <c r="L223" s="155" t="s">
        <v>288</v>
      </c>
      <c r="M223" s="156" t="s">
        <v>1</v>
      </c>
      <c r="N223" s="156" t="s">
        <v>613</v>
      </c>
      <c r="O223" s="156" t="s">
        <v>290</v>
      </c>
      <c r="P223" s="156" t="s">
        <v>2</v>
      </c>
      <c r="Q223" s="156" t="s">
        <v>290</v>
      </c>
      <c r="R223" s="155" t="s">
        <v>291</v>
      </c>
      <c r="S223" s="156" t="s">
        <v>485</v>
      </c>
      <c r="T223" s="155" t="s">
        <v>486</v>
      </c>
      <c r="U223" s="155" t="s">
        <v>486</v>
      </c>
      <c r="V223" s="156" t="s">
        <v>294</v>
      </c>
      <c r="W223" s="156" t="s">
        <v>290</v>
      </c>
      <c r="X223" s="156" t="s">
        <v>290</v>
      </c>
      <c r="Y223" s="156" t="s">
        <v>295</v>
      </c>
      <c r="Z223" s="156" t="s">
        <v>290</v>
      </c>
      <c r="AA223" s="156" t="s">
        <v>290</v>
      </c>
      <c r="AB223" s="156" t="s">
        <v>1132</v>
      </c>
      <c r="AC223" s="156" t="s">
        <v>290</v>
      </c>
      <c r="AD223" s="156" t="s">
        <v>290</v>
      </c>
      <c r="AE223" s="156" t="s">
        <v>290</v>
      </c>
      <c r="AF223" s="157" t="s">
        <v>586</v>
      </c>
      <c r="AG223" s="156" t="s">
        <v>290</v>
      </c>
      <c r="AH223" s="155" t="s">
        <v>297</v>
      </c>
      <c r="AI223" s="155" t="s">
        <v>297</v>
      </c>
      <c r="AJ223" s="156" t="s">
        <v>290</v>
      </c>
      <c r="AK223" s="158" t="s">
        <v>298</v>
      </c>
      <c r="AL223" s="159" t="s">
        <v>299</v>
      </c>
    </row>
    <row r="224" spans="1:38" ht="409.5" x14ac:dyDescent="0.25">
      <c r="A224" s="94" t="str">
        <f t="shared" si="3"/>
        <v>Физические лица с ОВЗ и инвалиды09.03.01 Информатика и вычислительная техникаОчная</v>
      </c>
      <c r="B224" s="153">
        <v>219</v>
      </c>
      <c r="C224" s="154" t="s">
        <v>281</v>
      </c>
      <c r="D224" s="154" t="s">
        <v>1099</v>
      </c>
      <c r="E224" s="155" t="s">
        <v>282</v>
      </c>
      <c r="F224" s="154" t="s">
        <v>479</v>
      </c>
      <c r="G224" s="154" t="s">
        <v>480</v>
      </c>
      <c r="H224" s="155" t="s">
        <v>1334</v>
      </c>
      <c r="I224" s="155"/>
      <c r="J224" s="154" t="s">
        <v>482</v>
      </c>
      <c r="K224" s="156" t="s">
        <v>483</v>
      </c>
      <c r="L224" s="155" t="s">
        <v>288</v>
      </c>
      <c r="M224" s="156" t="s">
        <v>9</v>
      </c>
      <c r="N224" s="156" t="s">
        <v>613</v>
      </c>
      <c r="O224" s="156" t="s">
        <v>290</v>
      </c>
      <c r="P224" s="156" t="s">
        <v>2</v>
      </c>
      <c r="Q224" s="156" t="s">
        <v>290</v>
      </c>
      <c r="R224" s="155" t="s">
        <v>291</v>
      </c>
      <c r="S224" s="156" t="s">
        <v>485</v>
      </c>
      <c r="T224" s="155" t="s">
        <v>486</v>
      </c>
      <c r="U224" s="155" t="s">
        <v>486</v>
      </c>
      <c r="V224" s="156" t="s">
        <v>294</v>
      </c>
      <c r="W224" s="156" t="s">
        <v>290</v>
      </c>
      <c r="X224" s="156" t="s">
        <v>290</v>
      </c>
      <c r="Y224" s="156" t="s">
        <v>487</v>
      </c>
      <c r="Z224" s="156" t="s">
        <v>290</v>
      </c>
      <c r="AA224" s="156" t="s">
        <v>290</v>
      </c>
      <c r="AB224" s="156" t="s">
        <v>1333</v>
      </c>
      <c r="AC224" s="156" t="s">
        <v>290</v>
      </c>
      <c r="AD224" s="156" t="s">
        <v>290</v>
      </c>
      <c r="AE224" s="156" t="s">
        <v>1312</v>
      </c>
      <c r="AF224" s="157" t="s">
        <v>586</v>
      </c>
      <c r="AG224" s="156" t="s">
        <v>290</v>
      </c>
      <c r="AH224" s="155" t="s">
        <v>297</v>
      </c>
      <c r="AI224" s="155" t="s">
        <v>297</v>
      </c>
      <c r="AJ224" s="156" t="s">
        <v>290</v>
      </c>
      <c r="AK224" s="158" t="s">
        <v>298</v>
      </c>
      <c r="AL224" s="159" t="s">
        <v>299</v>
      </c>
    </row>
    <row r="225" spans="1:38" ht="409.5" x14ac:dyDescent="0.25">
      <c r="A225" s="94" t="str">
        <f t="shared" si="3"/>
        <v>Физические лица за исключением лиц с ОВЗ и инвалидов09.03.02 Информационные системы и технологииОчная</v>
      </c>
      <c r="B225" s="153">
        <v>220</v>
      </c>
      <c r="C225" s="154" t="s">
        <v>281</v>
      </c>
      <c r="D225" s="154" t="s">
        <v>1099</v>
      </c>
      <c r="E225" s="155" t="s">
        <v>282</v>
      </c>
      <c r="F225" s="154" t="s">
        <v>479</v>
      </c>
      <c r="G225" s="154" t="s">
        <v>480</v>
      </c>
      <c r="H225" s="155" t="s">
        <v>614</v>
      </c>
      <c r="I225" s="155"/>
      <c r="J225" s="154" t="s">
        <v>482</v>
      </c>
      <c r="K225" s="156" t="s">
        <v>483</v>
      </c>
      <c r="L225" s="155" t="s">
        <v>288</v>
      </c>
      <c r="M225" s="156" t="s">
        <v>1</v>
      </c>
      <c r="N225" s="156" t="s">
        <v>615</v>
      </c>
      <c r="O225" s="156" t="s">
        <v>290</v>
      </c>
      <c r="P225" s="156" t="s">
        <v>2</v>
      </c>
      <c r="Q225" s="156" t="s">
        <v>290</v>
      </c>
      <c r="R225" s="155" t="s">
        <v>291</v>
      </c>
      <c r="S225" s="156" t="s">
        <v>485</v>
      </c>
      <c r="T225" s="155" t="s">
        <v>486</v>
      </c>
      <c r="U225" s="155" t="s">
        <v>486</v>
      </c>
      <c r="V225" s="156" t="s">
        <v>294</v>
      </c>
      <c r="W225" s="156" t="s">
        <v>290</v>
      </c>
      <c r="X225" s="156" t="s">
        <v>290</v>
      </c>
      <c r="Y225" s="156" t="s">
        <v>295</v>
      </c>
      <c r="Z225" s="156" t="s">
        <v>290</v>
      </c>
      <c r="AA225" s="156" t="s">
        <v>290</v>
      </c>
      <c r="AB225" s="156" t="s">
        <v>1132</v>
      </c>
      <c r="AC225" s="156" t="s">
        <v>290</v>
      </c>
      <c r="AD225" s="156" t="s">
        <v>290</v>
      </c>
      <c r="AE225" s="156" t="s">
        <v>290</v>
      </c>
      <c r="AF225" s="157" t="s">
        <v>586</v>
      </c>
      <c r="AG225" s="156" t="s">
        <v>290</v>
      </c>
      <c r="AH225" s="155" t="s">
        <v>297</v>
      </c>
      <c r="AI225" s="155" t="s">
        <v>297</v>
      </c>
      <c r="AJ225" s="156" t="s">
        <v>290</v>
      </c>
      <c r="AK225" s="158" t="s">
        <v>298</v>
      </c>
      <c r="AL225" s="159" t="s">
        <v>299</v>
      </c>
    </row>
    <row r="226" spans="1:38" ht="409.5" x14ac:dyDescent="0.25">
      <c r="A226" s="94" t="str">
        <f t="shared" si="3"/>
        <v>Физические лица с ОВЗ и инвалиды09.03.02 Информационные системы и технологииОчная</v>
      </c>
      <c r="B226" s="153">
        <v>221</v>
      </c>
      <c r="C226" s="154" t="s">
        <v>281</v>
      </c>
      <c r="D226" s="154" t="s">
        <v>1099</v>
      </c>
      <c r="E226" s="155" t="s">
        <v>282</v>
      </c>
      <c r="F226" s="154" t="s">
        <v>479</v>
      </c>
      <c r="G226" s="154" t="s">
        <v>480</v>
      </c>
      <c r="H226" s="155" t="s">
        <v>810</v>
      </c>
      <c r="I226" s="155"/>
      <c r="J226" s="154" t="s">
        <v>482</v>
      </c>
      <c r="K226" s="156" t="s">
        <v>483</v>
      </c>
      <c r="L226" s="155" t="s">
        <v>288</v>
      </c>
      <c r="M226" s="156" t="s">
        <v>9</v>
      </c>
      <c r="N226" s="156" t="s">
        <v>615</v>
      </c>
      <c r="O226" s="156" t="s">
        <v>290</v>
      </c>
      <c r="P226" s="156" t="s">
        <v>2</v>
      </c>
      <c r="Q226" s="156" t="s">
        <v>290</v>
      </c>
      <c r="R226" s="155" t="s">
        <v>291</v>
      </c>
      <c r="S226" s="156" t="s">
        <v>485</v>
      </c>
      <c r="T226" s="155" t="s">
        <v>486</v>
      </c>
      <c r="U226" s="155" t="s">
        <v>486</v>
      </c>
      <c r="V226" s="156" t="s">
        <v>294</v>
      </c>
      <c r="W226" s="156" t="s">
        <v>290</v>
      </c>
      <c r="X226" s="156" t="s">
        <v>290</v>
      </c>
      <c r="Y226" s="156" t="s">
        <v>295</v>
      </c>
      <c r="Z226" s="156" t="s">
        <v>290</v>
      </c>
      <c r="AA226" s="156" t="s">
        <v>290</v>
      </c>
      <c r="AB226" s="156" t="s">
        <v>1132</v>
      </c>
      <c r="AC226" s="156" t="s">
        <v>290</v>
      </c>
      <c r="AD226" s="156" t="s">
        <v>290</v>
      </c>
      <c r="AE226" s="156" t="s">
        <v>290</v>
      </c>
      <c r="AF226" s="157" t="s">
        <v>586</v>
      </c>
      <c r="AG226" s="156" t="s">
        <v>290</v>
      </c>
      <c r="AH226" s="155" t="s">
        <v>297</v>
      </c>
      <c r="AI226" s="155" t="s">
        <v>297</v>
      </c>
      <c r="AJ226" s="156" t="s">
        <v>290</v>
      </c>
      <c r="AK226" s="158" t="s">
        <v>298</v>
      </c>
      <c r="AL226" s="159" t="s">
        <v>299</v>
      </c>
    </row>
    <row r="227" spans="1:38" ht="409.5" x14ac:dyDescent="0.25">
      <c r="A227" s="94" t="str">
        <f t="shared" si="3"/>
        <v>Физические лица за исключением лиц с ОВЗ и инвалидов09.03.04 Программная инженерияОчная</v>
      </c>
      <c r="B227" s="153">
        <v>222</v>
      </c>
      <c r="C227" s="154" t="s">
        <v>281</v>
      </c>
      <c r="D227" s="154" t="s">
        <v>1099</v>
      </c>
      <c r="E227" s="155" t="s">
        <v>282</v>
      </c>
      <c r="F227" s="154" t="s">
        <v>479</v>
      </c>
      <c r="G227" s="154" t="s">
        <v>480</v>
      </c>
      <c r="H227" s="155" t="s">
        <v>616</v>
      </c>
      <c r="I227" s="155"/>
      <c r="J227" s="154" t="s">
        <v>482</v>
      </c>
      <c r="K227" s="156" t="s">
        <v>483</v>
      </c>
      <c r="L227" s="155" t="s">
        <v>288</v>
      </c>
      <c r="M227" s="156" t="s">
        <v>1</v>
      </c>
      <c r="N227" s="156" t="s">
        <v>617</v>
      </c>
      <c r="O227" s="156" t="s">
        <v>290</v>
      </c>
      <c r="P227" s="156" t="s">
        <v>2</v>
      </c>
      <c r="Q227" s="156" t="s">
        <v>290</v>
      </c>
      <c r="R227" s="155" t="s">
        <v>291</v>
      </c>
      <c r="S227" s="156" t="s">
        <v>485</v>
      </c>
      <c r="T227" s="155" t="s">
        <v>486</v>
      </c>
      <c r="U227" s="155" t="s">
        <v>486</v>
      </c>
      <c r="V227" s="156" t="s">
        <v>294</v>
      </c>
      <c r="W227" s="156" t="s">
        <v>290</v>
      </c>
      <c r="X227" s="156" t="s">
        <v>290</v>
      </c>
      <c r="Y227" s="156" t="s">
        <v>295</v>
      </c>
      <c r="Z227" s="156" t="s">
        <v>290</v>
      </c>
      <c r="AA227" s="156" t="s">
        <v>290</v>
      </c>
      <c r="AB227" s="156" t="s">
        <v>1132</v>
      </c>
      <c r="AC227" s="156" t="s">
        <v>290</v>
      </c>
      <c r="AD227" s="156" t="s">
        <v>290</v>
      </c>
      <c r="AE227" s="156" t="s">
        <v>290</v>
      </c>
      <c r="AF227" s="157" t="s">
        <v>586</v>
      </c>
      <c r="AG227" s="156" t="s">
        <v>290</v>
      </c>
      <c r="AH227" s="155" t="s">
        <v>297</v>
      </c>
      <c r="AI227" s="155" t="s">
        <v>297</v>
      </c>
      <c r="AJ227" s="156" t="s">
        <v>290</v>
      </c>
      <c r="AK227" s="158" t="s">
        <v>298</v>
      </c>
      <c r="AL227" s="159" t="s">
        <v>299</v>
      </c>
    </row>
    <row r="228" spans="1:38" ht="409.5" x14ac:dyDescent="0.25">
      <c r="A228" s="94" t="str">
        <f t="shared" si="3"/>
        <v>Физические лица за исключением лиц с ОВЗ и инвалидов11.03.02 Инфокоммуникационные технологии и системы связиОчная</v>
      </c>
      <c r="B228" s="153">
        <v>223</v>
      </c>
      <c r="C228" s="154" t="s">
        <v>281</v>
      </c>
      <c r="D228" s="154" t="s">
        <v>1099</v>
      </c>
      <c r="E228" s="155" t="s">
        <v>282</v>
      </c>
      <c r="F228" s="154" t="s">
        <v>479</v>
      </c>
      <c r="G228" s="154" t="s">
        <v>480</v>
      </c>
      <c r="H228" s="155" t="s">
        <v>618</v>
      </c>
      <c r="I228" s="155"/>
      <c r="J228" s="154" t="s">
        <v>482</v>
      </c>
      <c r="K228" s="156" t="s">
        <v>483</v>
      </c>
      <c r="L228" s="155" t="s">
        <v>288</v>
      </c>
      <c r="M228" s="156" t="s">
        <v>1</v>
      </c>
      <c r="N228" s="156" t="s">
        <v>619</v>
      </c>
      <c r="O228" s="156" t="s">
        <v>290</v>
      </c>
      <c r="P228" s="156" t="s">
        <v>2</v>
      </c>
      <c r="Q228" s="156" t="s">
        <v>290</v>
      </c>
      <c r="R228" s="155" t="s">
        <v>291</v>
      </c>
      <c r="S228" s="156" t="s">
        <v>485</v>
      </c>
      <c r="T228" s="155" t="s">
        <v>486</v>
      </c>
      <c r="U228" s="155" t="s">
        <v>486</v>
      </c>
      <c r="V228" s="156" t="s">
        <v>294</v>
      </c>
      <c r="W228" s="156" t="s">
        <v>290</v>
      </c>
      <c r="X228" s="156" t="s">
        <v>290</v>
      </c>
      <c r="Y228" s="156" t="s">
        <v>295</v>
      </c>
      <c r="Z228" s="156" t="s">
        <v>290</v>
      </c>
      <c r="AA228" s="156" t="s">
        <v>290</v>
      </c>
      <c r="AB228" s="156" t="s">
        <v>1133</v>
      </c>
      <c r="AC228" s="156" t="s">
        <v>290</v>
      </c>
      <c r="AD228" s="156" t="s">
        <v>290</v>
      </c>
      <c r="AE228" s="156" t="s">
        <v>290</v>
      </c>
      <c r="AF228" s="157" t="s">
        <v>586</v>
      </c>
      <c r="AG228" s="156" t="s">
        <v>290</v>
      </c>
      <c r="AH228" s="155" t="s">
        <v>297</v>
      </c>
      <c r="AI228" s="155" t="s">
        <v>297</v>
      </c>
      <c r="AJ228" s="156" t="s">
        <v>290</v>
      </c>
      <c r="AK228" s="158" t="s">
        <v>298</v>
      </c>
      <c r="AL228" s="159" t="s">
        <v>299</v>
      </c>
    </row>
    <row r="229" spans="1:38" ht="409.5" x14ac:dyDescent="0.25">
      <c r="A229" s="94" t="str">
        <f t="shared" si="3"/>
        <v>Физические лица с ОВЗ и инвалиды11.03.02 Инфокоммуникационные технологии и системы связиОчная</v>
      </c>
      <c r="B229" s="153">
        <v>224</v>
      </c>
      <c r="C229" s="154" t="s">
        <v>281</v>
      </c>
      <c r="D229" s="154" t="s">
        <v>1099</v>
      </c>
      <c r="E229" s="155" t="s">
        <v>282</v>
      </c>
      <c r="F229" s="154" t="s">
        <v>479</v>
      </c>
      <c r="G229" s="154" t="s">
        <v>480</v>
      </c>
      <c r="H229" s="155" t="s">
        <v>1335</v>
      </c>
      <c r="I229" s="155"/>
      <c r="J229" s="154" t="s">
        <v>482</v>
      </c>
      <c r="K229" s="156" t="s">
        <v>483</v>
      </c>
      <c r="L229" s="155" t="s">
        <v>288</v>
      </c>
      <c r="M229" s="156" t="s">
        <v>9</v>
      </c>
      <c r="N229" s="156" t="s">
        <v>619</v>
      </c>
      <c r="O229" s="156" t="s">
        <v>290</v>
      </c>
      <c r="P229" s="156" t="s">
        <v>2</v>
      </c>
      <c r="Q229" s="156" t="s">
        <v>290</v>
      </c>
      <c r="R229" s="155" t="s">
        <v>291</v>
      </c>
      <c r="S229" s="156" t="s">
        <v>485</v>
      </c>
      <c r="T229" s="155" t="s">
        <v>486</v>
      </c>
      <c r="U229" s="155" t="s">
        <v>486</v>
      </c>
      <c r="V229" s="156" t="s">
        <v>294</v>
      </c>
      <c r="W229" s="156" t="s">
        <v>290</v>
      </c>
      <c r="X229" s="156" t="s">
        <v>290</v>
      </c>
      <c r="Y229" s="156" t="s">
        <v>487</v>
      </c>
      <c r="Z229" s="156" t="s">
        <v>290</v>
      </c>
      <c r="AA229" s="156" t="s">
        <v>290</v>
      </c>
      <c r="AB229" s="156" t="s">
        <v>1333</v>
      </c>
      <c r="AC229" s="156" t="s">
        <v>290</v>
      </c>
      <c r="AD229" s="156" t="s">
        <v>290</v>
      </c>
      <c r="AE229" s="156" t="s">
        <v>1312</v>
      </c>
      <c r="AF229" s="157" t="s">
        <v>586</v>
      </c>
      <c r="AG229" s="156" t="s">
        <v>290</v>
      </c>
      <c r="AH229" s="155" t="s">
        <v>297</v>
      </c>
      <c r="AI229" s="155" t="s">
        <v>297</v>
      </c>
      <c r="AJ229" s="156" t="s">
        <v>290</v>
      </c>
      <c r="AK229" s="158" t="s">
        <v>298</v>
      </c>
      <c r="AL229" s="159" t="s">
        <v>299</v>
      </c>
    </row>
    <row r="230" spans="1:38" ht="409.5" x14ac:dyDescent="0.25">
      <c r="A230" s="94" t="str">
        <f t="shared" si="3"/>
        <v>Физические лица за исключением лиц с ОВЗ и инвалидов13.03.02 Электроэнергетика и электротехникаОчная</v>
      </c>
      <c r="B230" s="153">
        <v>225</v>
      </c>
      <c r="C230" s="154" t="s">
        <v>281</v>
      </c>
      <c r="D230" s="154" t="s">
        <v>1099</v>
      </c>
      <c r="E230" s="155" t="s">
        <v>282</v>
      </c>
      <c r="F230" s="154" t="s">
        <v>479</v>
      </c>
      <c r="G230" s="154" t="s">
        <v>480</v>
      </c>
      <c r="H230" s="155" t="s">
        <v>620</v>
      </c>
      <c r="I230" s="155"/>
      <c r="J230" s="154" t="s">
        <v>482</v>
      </c>
      <c r="K230" s="156" t="s">
        <v>483</v>
      </c>
      <c r="L230" s="155" t="s">
        <v>288</v>
      </c>
      <c r="M230" s="156" t="s">
        <v>1</v>
      </c>
      <c r="N230" s="156" t="s">
        <v>621</v>
      </c>
      <c r="O230" s="156" t="s">
        <v>290</v>
      </c>
      <c r="P230" s="156" t="s">
        <v>2</v>
      </c>
      <c r="Q230" s="156" t="s">
        <v>290</v>
      </c>
      <c r="R230" s="155" t="s">
        <v>291</v>
      </c>
      <c r="S230" s="156" t="s">
        <v>485</v>
      </c>
      <c r="T230" s="155" t="s">
        <v>486</v>
      </c>
      <c r="U230" s="155" t="s">
        <v>486</v>
      </c>
      <c r="V230" s="156" t="s">
        <v>294</v>
      </c>
      <c r="W230" s="156" t="s">
        <v>290</v>
      </c>
      <c r="X230" s="156" t="s">
        <v>290</v>
      </c>
      <c r="Y230" s="156" t="s">
        <v>295</v>
      </c>
      <c r="Z230" s="156" t="s">
        <v>290</v>
      </c>
      <c r="AA230" s="156" t="s">
        <v>290</v>
      </c>
      <c r="AB230" s="156" t="s">
        <v>1132</v>
      </c>
      <c r="AC230" s="156" t="s">
        <v>290</v>
      </c>
      <c r="AD230" s="156" t="s">
        <v>290</v>
      </c>
      <c r="AE230" s="156" t="s">
        <v>290</v>
      </c>
      <c r="AF230" s="157" t="s">
        <v>586</v>
      </c>
      <c r="AG230" s="156" t="s">
        <v>290</v>
      </c>
      <c r="AH230" s="155" t="s">
        <v>297</v>
      </c>
      <c r="AI230" s="155" t="s">
        <v>297</v>
      </c>
      <c r="AJ230" s="156" t="s">
        <v>290</v>
      </c>
      <c r="AK230" s="158" t="s">
        <v>298</v>
      </c>
      <c r="AL230" s="159" t="s">
        <v>299</v>
      </c>
    </row>
    <row r="231" spans="1:38" ht="409.5" x14ac:dyDescent="0.25">
      <c r="A231" s="94" t="str">
        <f t="shared" si="3"/>
        <v>Физические лица с ОВЗ и инвалиды13.03.02 Электроэнергетика и электротехникаОчная</v>
      </c>
      <c r="B231" s="153">
        <v>226</v>
      </c>
      <c r="C231" s="154" t="s">
        <v>281</v>
      </c>
      <c r="D231" s="154" t="s">
        <v>1099</v>
      </c>
      <c r="E231" s="155" t="s">
        <v>282</v>
      </c>
      <c r="F231" s="154" t="s">
        <v>479</v>
      </c>
      <c r="G231" s="154" t="s">
        <v>480</v>
      </c>
      <c r="H231" s="155" t="s">
        <v>811</v>
      </c>
      <c r="I231" s="155"/>
      <c r="J231" s="154" t="s">
        <v>482</v>
      </c>
      <c r="K231" s="156" t="s">
        <v>483</v>
      </c>
      <c r="L231" s="155" t="s">
        <v>288</v>
      </c>
      <c r="M231" s="156" t="s">
        <v>9</v>
      </c>
      <c r="N231" s="156" t="s">
        <v>621</v>
      </c>
      <c r="O231" s="156" t="s">
        <v>290</v>
      </c>
      <c r="P231" s="156" t="s">
        <v>2</v>
      </c>
      <c r="Q231" s="156" t="s">
        <v>290</v>
      </c>
      <c r="R231" s="155" t="s">
        <v>291</v>
      </c>
      <c r="S231" s="156" t="s">
        <v>485</v>
      </c>
      <c r="T231" s="155" t="s">
        <v>486</v>
      </c>
      <c r="U231" s="155" t="s">
        <v>486</v>
      </c>
      <c r="V231" s="156" t="s">
        <v>294</v>
      </c>
      <c r="W231" s="156" t="s">
        <v>290</v>
      </c>
      <c r="X231" s="156" t="s">
        <v>290</v>
      </c>
      <c r="Y231" s="156" t="s">
        <v>295</v>
      </c>
      <c r="Z231" s="156" t="s">
        <v>290</v>
      </c>
      <c r="AA231" s="156" t="s">
        <v>290</v>
      </c>
      <c r="AB231" s="156" t="s">
        <v>1145</v>
      </c>
      <c r="AC231" s="156" t="s">
        <v>290</v>
      </c>
      <c r="AD231" s="156" t="s">
        <v>290</v>
      </c>
      <c r="AE231" s="156" t="s">
        <v>290</v>
      </c>
      <c r="AF231" s="157" t="s">
        <v>586</v>
      </c>
      <c r="AG231" s="156" t="s">
        <v>290</v>
      </c>
      <c r="AH231" s="155" t="s">
        <v>297</v>
      </c>
      <c r="AI231" s="155" t="s">
        <v>297</v>
      </c>
      <c r="AJ231" s="156" t="s">
        <v>290</v>
      </c>
      <c r="AK231" s="158" t="s">
        <v>298</v>
      </c>
      <c r="AL231" s="159" t="s">
        <v>299</v>
      </c>
    </row>
    <row r="232" spans="1:38" ht="409.5" x14ac:dyDescent="0.25">
      <c r="A232" s="94" t="str">
        <f t="shared" si="3"/>
        <v>Физические лица за исключением лиц с ОВЗ и инвалидов20.03.01 Техносферная безопасностьОчная</v>
      </c>
      <c r="B232" s="153">
        <v>227</v>
      </c>
      <c r="C232" s="154" t="s">
        <v>281</v>
      </c>
      <c r="D232" s="154" t="s">
        <v>1099</v>
      </c>
      <c r="E232" s="155" t="s">
        <v>282</v>
      </c>
      <c r="F232" s="154" t="s">
        <v>479</v>
      </c>
      <c r="G232" s="154" t="s">
        <v>480</v>
      </c>
      <c r="H232" s="155" t="s">
        <v>622</v>
      </c>
      <c r="I232" s="155"/>
      <c r="J232" s="154" t="s">
        <v>482</v>
      </c>
      <c r="K232" s="156" t="s">
        <v>483</v>
      </c>
      <c r="L232" s="155" t="s">
        <v>288</v>
      </c>
      <c r="M232" s="156" t="s">
        <v>1</v>
      </c>
      <c r="N232" s="156" t="s">
        <v>623</v>
      </c>
      <c r="O232" s="156" t="s">
        <v>290</v>
      </c>
      <c r="P232" s="156" t="s">
        <v>2</v>
      </c>
      <c r="Q232" s="156" t="s">
        <v>290</v>
      </c>
      <c r="R232" s="155" t="s">
        <v>291</v>
      </c>
      <c r="S232" s="156" t="s">
        <v>485</v>
      </c>
      <c r="T232" s="155" t="s">
        <v>486</v>
      </c>
      <c r="U232" s="155" t="s">
        <v>486</v>
      </c>
      <c r="V232" s="156" t="s">
        <v>294</v>
      </c>
      <c r="W232" s="156" t="s">
        <v>290</v>
      </c>
      <c r="X232" s="156" t="s">
        <v>290</v>
      </c>
      <c r="Y232" s="156" t="s">
        <v>295</v>
      </c>
      <c r="Z232" s="156" t="s">
        <v>290</v>
      </c>
      <c r="AA232" s="156" t="s">
        <v>290</v>
      </c>
      <c r="AB232" s="156" t="s">
        <v>1132</v>
      </c>
      <c r="AC232" s="156" t="s">
        <v>290</v>
      </c>
      <c r="AD232" s="156" t="s">
        <v>290</v>
      </c>
      <c r="AE232" s="156" t="s">
        <v>290</v>
      </c>
      <c r="AF232" s="157" t="s">
        <v>586</v>
      </c>
      <c r="AG232" s="156" t="s">
        <v>290</v>
      </c>
      <c r="AH232" s="155" t="s">
        <v>297</v>
      </c>
      <c r="AI232" s="155" t="s">
        <v>297</v>
      </c>
      <c r="AJ232" s="156" t="s">
        <v>290</v>
      </c>
      <c r="AK232" s="158" t="s">
        <v>298</v>
      </c>
      <c r="AL232" s="159" t="s">
        <v>299</v>
      </c>
    </row>
    <row r="233" spans="1:38" ht="409.5" x14ac:dyDescent="0.25">
      <c r="A233" s="94" t="str">
        <f t="shared" si="3"/>
        <v>Физические лица с ОВЗ и инвалиды20.03.01 Техносферная безопасностьОчная</v>
      </c>
      <c r="B233" s="153">
        <v>228</v>
      </c>
      <c r="C233" s="154" t="s">
        <v>281</v>
      </c>
      <c r="D233" s="154" t="s">
        <v>1099</v>
      </c>
      <c r="E233" s="155" t="s">
        <v>282</v>
      </c>
      <c r="F233" s="154" t="s">
        <v>479</v>
      </c>
      <c r="G233" s="154" t="s">
        <v>480</v>
      </c>
      <c r="H233" s="155" t="s">
        <v>1241</v>
      </c>
      <c r="I233" s="155"/>
      <c r="J233" s="154" t="s">
        <v>482</v>
      </c>
      <c r="K233" s="156" t="s">
        <v>483</v>
      </c>
      <c r="L233" s="155" t="s">
        <v>288</v>
      </c>
      <c r="M233" s="156" t="s">
        <v>9</v>
      </c>
      <c r="N233" s="156" t="s">
        <v>623</v>
      </c>
      <c r="O233" s="156" t="s">
        <v>290</v>
      </c>
      <c r="P233" s="156" t="s">
        <v>2</v>
      </c>
      <c r="Q233" s="156" t="s">
        <v>290</v>
      </c>
      <c r="R233" s="155" t="s">
        <v>291</v>
      </c>
      <c r="S233" s="156" t="s">
        <v>485</v>
      </c>
      <c r="T233" s="155" t="s">
        <v>486</v>
      </c>
      <c r="U233" s="155" t="s">
        <v>486</v>
      </c>
      <c r="V233" s="156" t="s">
        <v>294</v>
      </c>
      <c r="W233" s="156" t="s">
        <v>290</v>
      </c>
      <c r="X233" s="156" t="s">
        <v>290</v>
      </c>
      <c r="Y233" s="156" t="s">
        <v>295</v>
      </c>
      <c r="Z233" s="156" t="s">
        <v>290</v>
      </c>
      <c r="AA233" s="156" t="s">
        <v>290</v>
      </c>
      <c r="AB233" s="156" t="s">
        <v>1239</v>
      </c>
      <c r="AC233" s="156" t="s">
        <v>290</v>
      </c>
      <c r="AD233" s="156" t="s">
        <v>290</v>
      </c>
      <c r="AE233" s="156" t="s">
        <v>1336</v>
      </c>
      <c r="AF233" s="157" t="s">
        <v>586</v>
      </c>
      <c r="AG233" s="156" t="s">
        <v>290</v>
      </c>
      <c r="AH233" s="155" t="s">
        <v>297</v>
      </c>
      <c r="AI233" s="155" t="s">
        <v>297</v>
      </c>
      <c r="AJ233" s="156" t="s">
        <v>290</v>
      </c>
      <c r="AK233" s="158" t="s">
        <v>298</v>
      </c>
      <c r="AL233" s="159" t="s">
        <v>299</v>
      </c>
    </row>
    <row r="234" spans="1:38" ht="409.5" x14ac:dyDescent="0.25">
      <c r="A234" s="94" t="str">
        <f t="shared" si="3"/>
        <v>Физические лица за исключением лиц с ОВЗ и инвалидов27.03.02 Управление качествомОчная</v>
      </c>
      <c r="B234" s="153">
        <v>229</v>
      </c>
      <c r="C234" s="154" t="s">
        <v>281</v>
      </c>
      <c r="D234" s="154" t="s">
        <v>1099</v>
      </c>
      <c r="E234" s="155" t="s">
        <v>282</v>
      </c>
      <c r="F234" s="154" t="s">
        <v>479</v>
      </c>
      <c r="G234" s="154" t="s">
        <v>480</v>
      </c>
      <c r="H234" s="155" t="s">
        <v>515</v>
      </c>
      <c r="I234" s="155"/>
      <c r="J234" s="154" t="s">
        <v>482</v>
      </c>
      <c r="K234" s="156" t="s">
        <v>483</v>
      </c>
      <c r="L234" s="155" t="s">
        <v>288</v>
      </c>
      <c r="M234" s="156" t="s">
        <v>1</v>
      </c>
      <c r="N234" s="156" t="s">
        <v>516</v>
      </c>
      <c r="O234" s="156" t="s">
        <v>290</v>
      </c>
      <c r="P234" s="156" t="s">
        <v>2</v>
      </c>
      <c r="Q234" s="156" t="s">
        <v>290</v>
      </c>
      <c r="R234" s="155" t="s">
        <v>291</v>
      </c>
      <c r="S234" s="156" t="s">
        <v>485</v>
      </c>
      <c r="T234" s="155" t="s">
        <v>486</v>
      </c>
      <c r="U234" s="155" t="s">
        <v>486</v>
      </c>
      <c r="V234" s="156" t="s">
        <v>294</v>
      </c>
      <c r="W234" s="156" t="s">
        <v>290</v>
      </c>
      <c r="X234" s="156" t="s">
        <v>290</v>
      </c>
      <c r="Y234" s="156" t="s">
        <v>295</v>
      </c>
      <c r="Z234" s="156" t="s">
        <v>290</v>
      </c>
      <c r="AA234" s="156" t="s">
        <v>290</v>
      </c>
      <c r="AB234" s="156" t="s">
        <v>1132</v>
      </c>
      <c r="AC234" s="156" t="s">
        <v>290</v>
      </c>
      <c r="AD234" s="156" t="s">
        <v>290</v>
      </c>
      <c r="AE234" s="156" t="s">
        <v>290</v>
      </c>
      <c r="AF234" s="157" t="s">
        <v>493</v>
      </c>
      <c r="AG234" s="156" t="s">
        <v>290</v>
      </c>
      <c r="AH234" s="155" t="s">
        <v>297</v>
      </c>
      <c r="AI234" s="155" t="s">
        <v>297</v>
      </c>
      <c r="AJ234" s="156" t="s">
        <v>290</v>
      </c>
      <c r="AK234" s="158" t="s">
        <v>298</v>
      </c>
      <c r="AL234" s="159" t="s">
        <v>299</v>
      </c>
    </row>
    <row r="235" spans="1:38" ht="409.5" x14ac:dyDescent="0.25">
      <c r="A235" s="94" t="str">
        <f t="shared" si="3"/>
        <v>Физические лица за исключением лиц с ОВЗ и инвалидов27.03.04 Управление в технических системахОчная</v>
      </c>
      <c r="B235" s="153">
        <v>230</v>
      </c>
      <c r="C235" s="154" t="s">
        <v>281</v>
      </c>
      <c r="D235" s="154" t="s">
        <v>1099</v>
      </c>
      <c r="E235" s="155" t="s">
        <v>282</v>
      </c>
      <c r="F235" s="154" t="s">
        <v>479</v>
      </c>
      <c r="G235" s="154" t="s">
        <v>480</v>
      </c>
      <c r="H235" s="155" t="s">
        <v>624</v>
      </c>
      <c r="I235" s="155"/>
      <c r="J235" s="154" t="s">
        <v>482</v>
      </c>
      <c r="K235" s="156" t="s">
        <v>483</v>
      </c>
      <c r="L235" s="155" t="s">
        <v>288</v>
      </c>
      <c r="M235" s="156" t="s">
        <v>1</v>
      </c>
      <c r="N235" s="156" t="s">
        <v>625</v>
      </c>
      <c r="O235" s="156" t="s">
        <v>290</v>
      </c>
      <c r="P235" s="156" t="s">
        <v>2</v>
      </c>
      <c r="Q235" s="156" t="s">
        <v>290</v>
      </c>
      <c r="R235" s="155" t="s">
        <v>291</v>
      </c>
      <c r="S235" s="156" t="s">
        <v>485</v>
      </c>
      <c r="T235" s="155" t="s">
        <v>486</v>
      </c>
      <c r="U235" s="155" t="s">
        <v>486</v>
      </c>
      <c r="V235" s="156" t="s">
        <v>294</v>
      </c>
      <c r="W235" s="156" t="s">
        <v>290</v>
      </c>
      <c r="X235" s="156" t="s">
        <v>290</v>
      </c>
      <c r="Y235" s="156" t="s">
        <v>295</v>
      </c>
      <c r="Z235" s="156" t="s">
        <v>290</v>
      </c>
      <c r="AA235" s="156" t="s">
        <v>290</v>
      </c>
      <c r="AB235" s="156" t="s">
        <v>1138</v>
      </c>
      <c r="AC235" s="156" t="s">
        <v>290</v>
      </c>
      <c r="AD235" s="156" t="s">
        <v>290</v>
      </c>
      <c r="AE235" s="156" t="s">
        <v>290</v>
      </c>
      <c r="AF235" s="157" t="s">
        <v>586</v>
      </c>
      <c r="AG235" s="156" t="s">
        <v>290</v>
      </c>
      <c r="AH235" s="155" t="s">
        <v>297</v>
      </c>
      <c r="AI235" s="155" t="s">
        <v>297</v>
      </c>
      <c r="AJ235" s="156" t="s">
        <v>290</v>
      </c>
      <c r="AK235" s="158" t="s">
        <v>298</v>
      </c>
      <c r="AL235" s="159" t="s">
        <v>299</v>
      </c>
    </row>
    <row r="236" spans="1:38" ht="409.5" x14ac:dyDescent="0.25">
      <c r="A236" s="94" t="str">
        <f t="shared" si="3"/>
        <v>Физические лица за исключением лиц с ОВЗ и инвалидов37.03.01 ПсихологияОчная</v>
      </c>
      <c r="B236" s="153">
        <v>231</v>
      </c>
      <c r="C236" s="154" t="s">
        <v>281</v>
      </c>
      <c r="D236" s="154" t="s">
        <v>1099</v>
      </c>
      <c r="E236" s="155" t="s">
        <v>282</v>
      </c>
      <c r="F236" s="154" t="s">
        <v>479</v>
      </c>
      <c r="G236" s="154" t="s">
        <v>480</v>
      </c>
      <c r="H236" s="155" t="s">
        <v>517</v>
      </c>
      <c r="I236" s="155"/>
      <c r="J236" s="154" t="s">
        <v>482</v>
      </c>
      <c r="K236" s="156" t="s">
        <v>483</v>
      </c>
      <c r="L236" s="155" t="s">
        <v>288</v>
      </c>
      <c r="M236" s="156" t="s">
        <v>1</v>
      </c>
      <c r="N236" s="156" t="s">
        <v>518</v>
      </c>
      <c r="O236" s="156" t="s">
        <v>290</v>
      </c>
      <c r="P236" s="156" t="s">
        <v>2</v>
      </c>
      <c r="Q236" s="156" t="s">
        <v>290</v>
      </c>
      <c r="R236" s="155" t="s">
        <v>291</v>
      </c>
      <c r="S236" s="156" t="s">
        <v>485</v>
      </c>
      <c r="T236" s="155" t="s">
        <v>486</v>
      </c>
      <c r="U236" s="155" t="s">
        <v>486</v>
      </c>
      <c r="V236" s="156" t="s">
        <v>294</v>
      </c>
      <c r="W236" s="156" t="s">
        <v>290</v>
      </c>
      <c r="X236" s="156" t="s">
        <v>290</v>
      </c>
      <c r="Y236" s="156" t="s">
        <v>295</v>
      </c>
      <c r="Z236" s="156" t="s">
        <v>290</v>
      </c>
      <c r="AA236" s="156" t="s">
        <v>290</v>
      </c>
      <c r="AB236" s="156" t="s">
        <v>1132</v>
      </c>
      <c r="AC236" s="156" t="s">
        <v>290</v>
      </c>
      <c r="AD236" s="156" t="s">
        <v>290</v>
      </c>
      <c r="AE236" s="156" t="s">
        <v>290</v>
      </c>
      <c r="AF236" s="157" t="s">
        <v>493</v>
      </c>
      <c r="AG236" s="156" t="s">
        <v>290</v>
      </c>
      <c r="AH236" s="155" t="s">
        <v>297</v>
      </c>
      <c r="AI236" s="155" t="s">
        <v>297</v>
      </c>
      <c r="AJ236" s="156" t="s">
        <v>290</v>
      </c>
      <c r="AK236" s="158" t="s">
        <v>298</v>
      </c>
      <c r="AL236" s="159" t="s">
        <v>299</v>
      </c>
    </row>
    <row r="237" spans="1:38" ht="409.5" x14ac:dyDescent="0.25">
      <c r="A237" s="94" t="str">
        <f t="shared" si="3"/>
        <v>Физические лица за исключением лиц с ОВЗ и инвалидов38.03.01 ЭкономикаОчная</v>
      </c>
      <c r="B237" s="153">
        <v>232</v>
      </c>
      <c r="C237" s="154" t="s">
        <v>281</v>
      </c>
      <c r="D237" s="154" t="s">
        <v>1099</v>
      </c>
      <c r="E237" s="155" t="s">
        <v>282</v>
      </c>
      <c r="F237" s="154" t="s">
        <v>479</v>
      </c>
      <c r="G237" s="154" t="s">
        <v>480</v>
      </c>
      <c r="H237" s="155" t="s">
        <v>481</v>
      </c>
      <c r="I237" s="155"/>
      <c r="J237" s="154" t="s">
        <v>482</v>
      </c>
      <c r="K237" s="156" t="s">
        <v>483</v>
      </c>
      <c r="L237" s="155" t="s">
        <v>288</v>
      </c>
      <c r="M237" s="156" t="s">
        <v>1</v>
      </c>
      <c r="N237" s="156" t="s">
        <v>484</v>
      </c>
      <c r="O237" s="156" t="s">
        <v>290</v>
      </c>
      <c r="P237" s="156" t="s">
        <v>2</v>
      </c>
      <c r="Q237" s="156" t="s">
        <v>290</v>
      </c>
      <c r="R237" s="155" t="s">
        <v>291</v>
      </c>
      <c r="S237" s="156" t="s">
        <v>485</v>
      </c>
      <c r="T237" s="155" t="s">
        <v>486</v>
      </c>
      <c r="U237" s="155" t="s">
        <v>486</v>
      </c>
      <c r="V237" s="156" t="s">
        <v>294</v>
      </c>
      <c r="W237" s="156" t="s">
        <v>290</v>
      </c>
      <c r="X237" s="156" t="s">
        <v>290</v>
      </c>
      <c r="Y237" s="156" t="s">
        <v>295</v>
      </c>
      <c r="Z237" s="156" t="s">
        <v>290</v>
      </c>
      <c r="AA237" s="156" t="s">
        <v>290</v>
      </c>
      <c r="AB237" s="156" t="s">
        <v>1132</v>
      </c>
      <c r="AC237" s="156" t="s">
        <v>290</v>
      </c>
      <c r="AD237" s="156" t="s">
        <v>290</v>
      </c>
      <c r="AE237" s="156" t="s">
        <v>290</v>
      </c>
      <c r="AF237" s="157" t="s">
        <v>488</v>
      </c>
      <c r="AG237" s="156" t="s">
        <v>290</v>
      </c>
      <c r="AH237" s="155" t="s">
        <v>297</v>
      </c>
      <c r="AI237" s="155" t="s">
        <v>297</v>
      </c>
      <c r="AJ237" s="156" t="s">
        <v>290</v>
      </c>
      <c r="AK237" s="158" t="s">
        <v>298</v>
      </c>
      <c r="AL237" s="159" t="s">
        <v>299</v>
      </c>
    </row>
    <row r="238" spans="1:38" ht="409.5" x14ac:dyDescent="0.25">
      <c r="A238" s="94" t="str">
        <f t="shared" si="3"/>
        <v>Физические лица с ОВЗ и инвалиды38.03.01 ЭкономикаОчная</v>
      </c>
      <c r="B238" s="153">
        <v>233</v>
      </c>
      <c r="C238" s="154" t="s">
        <v>281</v>
      </c>
      <c r="D238" s="154" t="s">
        <v>1099</v>
      </c>
      <c r="E238" s="155" t="s">
        <v>282</v>
      </c>
      <c r="F238" s="154" t="s">
        <v>479</v>
      </c>
      <c r="G238" s="154" t="s">
        <v>480</v>
      </c>
      <c r="H238" s="155" t="s">
        <v>978</v>
      </c>
      <c r="I238" s="155"/>
      <c r="J238" s="154" t="s">
        <v>482</v>
      </c>
      <c r="K238" s="156" t="s">
        <v>483</v>
      </c>
      <c r="L238" s="155" t="s">
        <v>288</v>
      </c>
      <c r="M238" s="156" t="s">
        <v>9</v>
      </c>
      <c r="N238" s="156" t="s">
        <v>484</v>
      </c>
      <c r="O238" s="156" t="s">
        <v>290</v>
      </c>
      <c r="P238" s="156" t="s">
        <v>2</v>
      </c>
      <c r="Q238" s="156" t="s">
        <v>290</v>
      </c>
      <c r="R238" s="155" t="s">
        <v>291</v>
      </c>
      <c r="S238" s="156" t="s">
        <v>485</v>
      </c>
      <c r="T238" s="155" t="s">
        <v>486</v>
      </c>
      <c r="U238" s="155" t="s">
        <v>486</v>
      </c>
      <c r="V238" s="156" t="s">
        <v>294</v>
      </c>
      <c r="W238" s="156" t="s">
        <v>290</v>
      </c>
      <c r="X238" s="156" t="s">
        <v>290</v>
      </c>
      <c r="Y238" s="156" t="s">
        <v>295</v>
      </c>
      <c r="Z238" s="156" t="s">
        <v>290</v>
      </c>
      <c r="AA238" s="156" t="s">
        <v>290</v>
      </c>
      <c r="AB238" s="156" t="s">
        <v>1181</v>
      </c>
      <c r="AC238" s="156" t="s">
        <v>290</v>
      </c>
      <c r="AD238" s="156" t="s">
        <v>290</v>
      </c>
      <c r="AE238" s="156" t="s">
        <v>1317</v>
      </c>
      <c r="AF238" s="157" t="s">
        <v>493</v>
      </c>
      <c r="AG238" s="156" t="s">
        <v>290</v>
      </c>
      <c r="AH238" s="155" t="s">
        <v>297</v>
      </c>
      <c r="AI238" s="155" t="s">
        <v>297</v>
      </c>
      <c r="AJ238" s="156" t="s">
        <v>290</v>
      </c>
      <c r="AK238" s="158" t="s">
        <v>298</v>
      </c>
      <c r="AL238" s="159" t="s">
        <v>299</v>
      </c>
    </row>
    <row r="239" spans="1:38" ht="409.5" x14ac:dyDescent="0.25">
      <c r="A239" s="94" t="str">
        <f t="shared" si="3"/>
        <v>Физические лица за исключением лиц с ОВЗ и инвалидов38.03.02 МенеджментОчная</v>
      </c>
      <c r="B239" s="153">
        <v>234</v>
      </c>
      <c r="C239" s="154" t="s">
        <v>281</v>
      </c>
      <c r="D239" s="154" t="s">
        <v>1099</v>
      </c>
      <c r="E239" s="155" t="s">
        <v>282</v>
      </c>
      <c r="F239" s="154" t="s">
        <v>479</v>
      </c>
      <c r="G239" s="154" t="s">
        <v>480</v>
      </c>
      <c r="H239" s="155" t="s">
        <v>587</v>
      </c>
      <c r="I239" s="155"/>
      <c r="J239" s="154" t="s">
        <v>482</v>
      </c>
      <c r="K239" s="156" t="s">
        <v>483</v>
      </c>
      <c r="L239" s="155" t="s">
        <v>288</v>
      </c>
      <c r="M239" s="156" t="s">
        <v>1</v>
      </c>
      <c r="N239" s="156" t="s">
        <v>588</v>
      </c>
      <c r="O239" s="156" t="s">
        <v>290</v>
      </c>
      <c r="P239" s="156" t="s">
        <v>2</v>
      </c>
      <c r="Q239" s="156" t="s">
        <v>290</v>
      </c>
      <c r="R239" s="155" t="s">
        <v>291</v>
      </c>
      <c r="S239" s="156" t="s">
        <v>485</v>
      </c>
      <c r="T239" s="155" t="s">
        <v>486</v>
      </c>
      <c r="U239" s="155" t="s">
        <v>486</v>
      </c>
      <c r="V239" s="156" t="s">
        <v>294</v>
      </c>
      <c r="W239" s="156" t="s">
        <v>290</v>
      </c>
      <c r="X239" s="156" t="s">
        <v>290</v>
      </c>
      <c r="Y239" s="156" t="s">
        <v>295</v>
      </c>
      <c r="Z239" s="156" t="s">
        <v>290</v>
      </c>
      <c r="AA239" s="156" t="s">
        <v>290</v>
      </c>
      <c r="AB239" s="156" t="s">
        <v>1132</v>
      </c>
      <c r="AC239" s="156" t="s">
        <v>290</v>
      </c>
      <c r="AD239" s="156" t="s">
        <v>290</v>
      </c>
      <c r="AE239" s="156" t="s">
        <v>290</v>
      </c>
      <c r="AF239" s="157" t="s">
        <v>586</v>
      </c>
      <c r="AG239" s="156" t="s">
        <v>290</v>
      </c>
      <c r="AH239" s="155" t="s">
        <v>297</v>
      </c>
      <c r="AI239" s="155" t="s">
        <v>297</v>
      </c>
      <c r="AJ239" s="156" t="s">
        <v>290</v>
      </c>
      <c r="AK239" s="158" t="s">
        <v>298</v>
      </c>
      <c r="AL239" s="159" t="s">
        <v>299</v>
      </c>
    </row>
    <row r="240" spans="1:38" ht="409.5" x14ac:dyDescent="0.25">
      <c r="A240" s="94" t="str">
        <f t="shared" si="3"/>
        <v>Физические лица с ОВЗ и инвалиды38.03.02 МенеджментОчная</v>
      </c>
      <c r="B240" s="153">
        <v>235</v>
      </c>
      <c r="C240" s="154" t="s">
        <v>281</v>
      </c>
      <c r="D240" s="154" t="s">
        <v>1099</v>
      </c>
      <c r="E240" s="155" t="s">
        <v>282</v>
      </c>
      <c r="F240" s="154" t="s">
        <v>479</v>
      </c>
      <c r="G240" s="154" t="s">
        <v>480</v>
      </c>
      <c r="H240" s="155" t="s">
        <v>803</v>
      </c>
      <c r="I240" s="155"/>
      <c r="J240" s="154" t="s">
        <v>482</v>
      </c>
      <c r="K240" s="156" t="s">
        <v>483</v>
      </c>
      <c r="L240" s="155" t="s">
        <v>288</v>
      </c>
      <c r="M240" s="156" t="s">
        <v>9</v>
      </c>
      <c r="N240" s="156" t="s">
        <v>588</v>
      </c>
      <c r="O240" s="156" t="s">
        <v>290</v>
      </c>
      <c r="P240" s="156" t="s">
        <v>2</v>
      </c>
      <c r="Q240" s="156" t="s">
        <v>290</v>
      </c>
      <c r="R240" s="155" t="s">
        <v>291</v>
      </c>
      <c r="S240" s="156" t="s">
        <v>485</v>
      </c>
      <c r="T240" s="155" t="s">
        <v>486</v>
      </c>
      <c r="U240" s="155" t="s">
        <v>486</v>
      </c>
      <c r="V240" s="156" t="s">
        <v>294</v>
      </c>
      <c r="W240" s="156" t="s">
        <v>290</v>
      </c>
      <c r="X240" s="156" t="s">
        <v>290</v>
      </c>
      <c r="Y240" s="156" t="s">
        <v>295</v>
      </c>
      <c r="Z240" s="156" t="s">
        <v>290</v>
      </c>
      <c r="AA240" s="156" t="s">
        <v>290</v>
      </c>
      <c r="AB240" s="156" t="s">
        <v>1132</v>
      </c>
      <c r="AC240" s="156" t="s">
        <v>290</v>
      </c>
      <c r="AD240" s="156" t="s">
        <v>290</v>
      </c>
      <c r="AE240" s="156" t="s">
        <v>290</v>
      </c>
      <c r="AF240" s="157" t="s">
        <v>586</v>
      </c>
      <c r="AG240" s="156" t="s">
        <v>290</v>
      </c>
      <c r="AH240" s="155" t="s">
        <v>297</v>
      </c>
      <c r="AI240" s="155" t="s">
        <v>297</v>
      </c>
      <c r="AJ240" s="156" t="s">
        <v>290</v>
      </c>
      <c r="AK240" s="158" t="s">
        <v>298</v>
      </c>
      <c r="AL240" s="159" t="s">
        <v>299</v>
      </c>
    </row>
    <row r="241" spans="1:38" ht="409.5" x14ac:dyDescent="0.25">
      <c r="A241" s="94" t="str">
        <f t="shared" si="3"/>
        <v>Физические лица за исключением лиц с ОВЗ и инвалидов38.03.03 Управление персоналомОчная</v>
      </c>
      <c r="B241" s="153">
        <v>236</v>
      </c>
      <c r="C241" s="154" t="s">
        <v>281</v>
      </c>
      <c r="D241" s="154" t="s">
        <v>1099</v>
      </c>
      <c r="E241" s="155" t="s">
        <v>282</v>
      </c>
      <c r="F241" s="154" t="s">
        <v>479</v>
      </c>
      <c r="G241" s="154" t="s">
        <v>480</v>
      </c>
      <c r="H241" s="155" t="s">
        <v>489</v>
      </c>
      <c r="I241" s="155"/>
      <c r="J241" s="154" t="s">
        <v>482</v>
      </c>
      <c r="K241" s="156" t="s">
        <v>483</v>
      </c>
      <c r="L241" s="155" t="s">
        <v>288</v>
      </c>
      <c r="M241" s="156" t="s">
        <v>1</v>
      </c>
      <c r="N241" s="156" t="s">
        <v>490</v>
      </c>
      <c r="O241" s="156" t="s">
        <v>290</v>
      </c>
      <c r="P241" s="156" t="s">
        <v>2</v>
      </c>
      <c r="Q241" s="156" t="s">
        <v>290</v>
      </c>
      <c r="R241" s="155" t="s">
        <v>291</v>
      </c>
      <c r="S241" s="156" t="s">
        <v>485</v>
      </c>
      <c r="T241" s="155" t="s">
        <v>486</v>
      </c>
      <c r="U241" s="155" t="s">
        <v>486</v>
      </c>
      <c r="V241" s="156" t="s">
        <v>294</v>
      </c>
      <c r="W241" s="156" t="s">
        <v>290</v>
      </c>
      <c r="X241" s="156" t="s">
        <v>290</v>
      </c>
      <c r="Y241" s="156" t="s">
        <v>295</v>
      </c>
      <c r="Z241" s="156" t="s">
        <v>290</v>
      </c>
      <c r="AA241" s="156" t="s">
        <v>290</v>
      </c>
      <c r="AB241" s="156" t="s">
        <v>1132</v>
      </c>
      <c r="AC241" s="156" t="s">
        <v>290</v>
      </c>
      <c r="AD241" s="156" t="s">
        <v>290</v>
      </c>
      <c r="AE241" s="156" t="s">
        <v>290</v>
      </c>
      <c r="AF241" s="157" t="s">
        <v>630</v>
      </c>
      <c r="AG241" s="156" t="s">
        <v>290</v>
      </c>
      <c r="AH241" s="155" t="s">
        <v>297</v>
      </c>
      <c r="AI241" s="155" t="s">
        <v>297</v>
      </c>
      <c r="AJ241" s="156" t="s">
        <v>290</v>
      </c>
      <c r="AK241" s="158" t="s">
        <v>298</v>
      </c>
      <c r="AL241" s="159" t="s">
        <v>299</v>
      </c>
    </row>
    <row r="242" spans="1:38" ht="409.5" x14ac:dyDescent="0.25">
      <c r="A242" s="94" t="str">
        <f t="shared" si="3"/>
        <v>Физические лица с ОВЗ и инвалиды38.03.03 Управление персоналомОчная</v>
      </c>
      <c r="B242" s="153">
        <v>237</v>
      </c>
      <c r="C242" s="154" t="s">
        <v>281</v>
      </c>
      <c r="D242" s="154" t="s">
        <v>1099</v>
      </c>
      <c r="E242" s="155" t="s">
        <v>282</v>
      </c>
      <c r="F242" s="154" t="s">
        <v>479</v>
      </c>
      <c r="G242" s="154" t="s">
        <v>480</v>
      </c>
      <c r="H242" s="155" t="s">
        <v>804</v>
      </c>
      <c r="I242" s="155"/>
      <c r="J242" s="154" t="s">
        <v>482</v>
      </c>
      <c r="K242" s="156" t="s">
        <v>483</v>
      </c>
      <c r="L242" s="155" t="s">
        <v>288</v>
      </c>
      <c r="M242" s="156" t="s">
        <v>9</v>
      </c>
      <c r="N242" s="156" t="s">
        <v>490</v>
      </c>
      <c r="O242" s="156" t="s">
        <v>290</v>
      </c>
      <c r="P242" s="156" t="s">
        <v>2</v>
      </c>
      <c r="Q242" s="156" t="s">
        <v>290</v>
      </c>
      <c r="R242" s="155" t="s">
        <v>291</v>
      </c>
      <c r="S242" s="156" t="s">
        <v>485</v>
      </c>
      <c r="T242" s="155" t="s">
        <v>486</v>
      </c>
      <c r="U242" s="155" t="s">
        <v>486</v>
      </c>
      <c r="V242" s="156" t="s">
        <v>294</v>
      </c>
      <c r="W242" s="156" t="s">
        <v>290</v>
      </c>
      <c r="X242" s="156" t="s">
        <v>290</v>
      </c>
      <c r="Y242" s="156" t="s">
        <v>295</v>
      </c>
      <c r="Z242" s="156" t="s">
        <v>290</v>
      </c>
      <c r="AA242" s="156" t="s">
        <v>290</v>
      </c>
      <c r="AB242" s="156" t="s">
        <v>1132</v>
      </c>
      <c r="AC242" s="156" t="s">
        <v>290</v>
      </c>
      <c r="AD242" s="156" t="s">
        <v>290</v>
      </c>
      <c r="AE242" s="156" t="s">
        <v>290</v>
      </c>
      <c r="AF242" s="157" t="s">
        <v>488</v>
      </c>
      <c r="AG242" s="156" t="s">
        <v>290</v>
      </c>
      <c r="AH242" s="155" t="s">
        <v>297</v>
      </c>
      <c r="AI242" s="155" t="s">
        <v>297</v>
      </c>
      <c r="AJ242" s="156" t="s">
        <v>290</v>
      </c>
      <c r="AK242" s="158" t="s">
        <v>298</v>
      </c>
      <c r="AL242" s="159" t="s">
        <v>299</v>
      </c>
    </row>
    <row r="243" spans="1:38" ht="409.5" x14ac:dyDescent="0.25">
      <c r="A243" s="94" t="str">
        <f t="shared" si="3"/>
        <v>Физические лица за исключением лиц с ОВЗ и инвалидов38.03.04 Государственное и муниципальное управлениеОчная</v>
      </c>
      <c r="B243" s="153">
        <v>238</v>
      </c>
      <c r="C243" s="154" t="s">
        <v>281</v>
      </c>
      <c r="D243" s="154" t="s">
        <v>1099</v>
      </c>
      <c r="E243" s="155" t="s">
        <v>282</v>
      </c>
      <c r="F243" s="154" t="s">
        <v>479</v>
      </c>
      <c r="G243" s="154" t="s">
        <v>480</v>
      </c>
      <c r="H243" s="155" t="s">
        <v>589</v>
      </c>
      <c r="I243" s="155"/>
      <c r="J243" s="154" t="s">
        <v>482</v>
      </c>
      <c r="K243" s="156" t="s">
        <v>483</v>
      </c>
      <c r="L243" s="155" t="s">
        <v>288</v>
      </c>
      <c r="M243" s="156" t="s">
        <v>1</v>
      </c>
      <c r="N243" s="156" t="s">
        <v>590</v>
      </c>
      <c r="O243" s="156" t="s">
        <v>290</v>
      </c>
      <c r="P243" s="156" t="s">
        <v>2</v>
      </c>
      <c r="Q243" s="156" t="s">
        <v>290</v>
      </c>
      <c r="R243" s="155" t="s">
        <v>291</v>
      </c>
      <c r="S243" s="156" t="s">
        <v>485</v>
      </c>
      <c r="T243" s="155" t="s">
        <v>486</v>
      </c>
      <c r="U243" s="155" t="s">
        <v>486</v>
      </c>
      <c r="V243" s="156" t="s">
        <v>294</v>
      </c>
      <c r="W243" s="156" t="s">
        <v>290</v>
      </c>
      <c r="X243" s="156" t="s">
        <v>290</v>
      </c>
      <c r="Y243" s="156" t="s">
        <v>295</v>
      </c>
      <c r="Z243" s="156" t="s">
        <v>290</v>
      </c>
      <c r="AA243" s="156" t="s">
        <v>290</v>
      </c>
      <c r="AB243" s="156" t="s">
        <v>1132</v>
      </c>
      <c r="AC243" s="156" t="s">
        <v>290</v>
      </c>
      <c r="AD243" s="156" t="s">
        <v>290</v>
      </c>
      <c r="AE243" s="156" t="s">
        <v>290</v>
      </c>
      <c r="AF243" s="157" t="s">
        <v>586</v>
      </c>
      <c r="AG243" s="156" t="s">
        <v>290</v>
      </c>
      <c r="AH243" s="155" t="s">
        <v>297</v>
      </c>
      <c r="AI243" s="155" t="s">
        <v>297</v>
      </c>
      <c r="AJ243" s="156" t="s">
        <v>290</v>
      </c>
      <c r="AK243" s="158" t="s">
        <v>298</v>
      </c>
      <c r="AL243" s="159" t="s">
        <v>299</v>
      </c>
    </row>
    <row r="244" spans="1:38" ht="409.5" x14ac:dyDescent="0.25">
      <c r="A244" s="94" t="str">
        <f t="shared" si="3"/>
        <v>Физические лица с ОВЗ и инвалиды38.03.04 Государственное и муниципальное управлениеОчная</v>
      </c>
      <c r="B244" s="153">
        <v>239</v>
      </c>
      <c r="C244" s="154" t="s">
        <v>281</v>
      </c>
      <c r="D244" s="154" t="s">
        <v>1099</v>
      </c>
      <c r="E244" s="155" t="s">
        <v>282</v>
      </c>
      <c r="F244" s="154" t="s">
        <v>479</v>
      </c>
      <c r="G244" s="154" t="s">
        <v>480</v>
      </c>
      <c r="H244" s="155" t="s">
        <v>805</v>
      </c>
      <c r="I244" s="155"/>
      <c r="J244" s="154" t="s">
        <v>482</v>
      </c>
      <c r="K244" s="156" t="s">
        <v>483</v>
      </c>
      <c r="L244" s="155" t="s">
        <v>288</v>
      </c>
      <c r="M244" s="156" t="s">
        <v>9</v>
      </c>
      <c r="N244" s="156" t="s">
        <v>590</v>
      </c>
      <c r="O244" s="156" t="s">
        <v>290</v>
      </c>
      <c r="P244" s="156" t="s">
        <v>2</v>
      </c>
      <c r="Q244" s="156" t="s">
        <v>290</v>
      </c>
      <c r="R244" s="155" t="s">
        <v>291</v>
      </c>
      <c r="S244" s="156" t="s">
        <v>485</v>
      </c>
      <c r="T244" s="155" t="s">
        <v>486</v>
      </c>
      <c r="U244" s="155" t="s">
        <v>486</v>
      </c>
      <c r="V244" s="156" t="s">
        <v>294</v>
      </c>
      <c r="W244" s="156" t="s">
        <v>290</v>
      </c>
      <c r="X244" s="156" t="s">
        <v>290</v>
      </c>
      <c r="Y244" s="156" t="s">
        <v>295</v>
      </c>
      <c r="Z244" s="156" t="s">
        <v>290</v>
      </c>
      <c r="AA244" s="156" t="s">
        <v>290</v>
      </c>
      <c r="AB244" s="156" t="s">
        <v>1132</v>
      </c>
      <c r="AC244" s="156" t="s">
        <v>290</v>
      </c>
      <c r="AD244" s="156" t="s">
        <v>290</v>
      </c>
      <c r="AE244" s="156" t="s">
        <v>290</v>
      </c>
      <c r="AF244" s="157" t="s">
        <v>586</v>
      </c>
      <c r="AG244" s="156" t="s">
        <v>290</v>
      </c>
      <c r="AH244" s="155" t="s">
        <v>297</v>
      </c>
      <c r="AI244" s="155" t="s">
        <v>297</v>
      </c>
      <c r="AJ244" s="156" t="s">
        <v>290</v>
      </c>
      <c r="AK244" s="158" t="s">
        <v>298</v>
      </c>
      <c r="AL244" s="159" t="s">
        <v>299</v>
      </c>
    </row>
    <row r="245" spans="1:38" ht="409.5" x14ac:dyDescent="0.25">
      <c r="A245" s="94" t="str">
        <f t="shared" si="3"/>
        <v>Физические лица за исключением лиц с ОВЗ и инвалидов39.03.01 СоциологияОчная</v>
      </c>
      <c r="B245" s="153">
        <v>240</v>
      </c>
      <c r="C245" s="154" t="s">
        <v>281</v>
      </c>
      <c r="D245" s="154" t="s">
        <v>1099</v>
      </c>
      <c r="E245" s="155" t="s">
        <v>282</v>
      </c>
      <c r="F245" s="154" t="s">
        <v>479</v>
      </c>
      <c r="G245" s="154" t="s">
        <v>480</v>
      </c>
      <c r="H245" s="155" t="s">
        <v>491</v>
      </c>
      <c r="I245" s="155"/>
      <c r="J245" s="154" t="s">
        <v>482</v>
      </c>
      <c r="K245" s="156" t="s">
        <v>483</v>
      </c>
      <c r="L245" s="155" t="s">
        <v>288</v>
      </c>
      <c r="M245" s="156" t="s">
        <v>1</v>
      </c>
      <c r="N245" s="156" t="s">
        <v>492</v>
      </c>
      <c r="O245" s="156" t="s">
        <v>290</v>
      </c>
      <c r="P245" s="156" t="s">
        <v>2</v>
      </c>
      <c r="Q245" s="156" t="s">
        <v>290</v>
      </c>
      <c r="R245" s="155" t="s">
        <v>291</v>
      </c>
      <c r="S245" s="156" t="s">
        <v>485</v>
      </c>
      <c r="T245" s="155" t="s">
        <v>486</v>
      </c>
      <c r="U245" s="155" t="s">
        <v>486</v>
      </c>
      <c r="V245" s="156" t="s">
        <v>294</v>
      </c>
      <c r="W245" s="156" t="s">
        <v>290</v>
      </c>
      <c r="X245" s="156" t="s">
        <v>290</v>
      </c>
      <c r="Y245" s="156" t="s">
        <v>295</v>
      </c>
      <c r="Z245" s="156" t="s">
        <v>290</v>
      </c>
      <c r="AA245" s="156" t="s">
        <v>290</v>
      </c>
      <c r="AB245" s="156" t="s">
        <v>1132</v>
      </c>
      <c r="AC245" s="156" t="s">
        <v>290</v>
      </c>
      <c r="AD245" s="156" t="s">
        <v>290</v>
      </c>
      <c r="AE245" s="156" t="s">
        <v>290</v>
      </c>
      <c r="AF245" s="157" t="s">
        <v>493</v>
      </c>
      <c r="AG245" s="156" t="s">
        <v>290</v>
      </c>
      <c r="AH245" s="155" t="s">
        <v>297</v>
      </c>
      <c r="AI245" s="155" t="s">
        <v>297</v>
      </c>
      <c r="AJ245" s="156" t="s">
        <v>290</v>
      </c>
      <c r="AK245" s="158" t="s">
        <v>298</v>
      </c>
      <c r="AL245" s="159" t="s">
        <v>299</v>
      </c>
    </row>
    <row r="246" spans="1:38" ht="409.5" x14ac:dyDescent="0.25">
      <c r="A246" s="94" t="str">
        <f t="shared" si="3"/>
        <v>Физические лица за исключением лиц с ОВЗ и инвалидов39.03.02 Социальная работаОчная</v>
      </c>
      <c r="B246" s="153">
        <v>241</v>
      </c>
      <c r="C246" s="154" t="s">
        <v>281</v>
      </c>
      <c r="D246" s="154" t="s">
        <v>1099</v>
      </c>
      <c r="E246" s="155" t="s">
        <v>282</v>
      </c>
      <c r="F246" s="154" t="s">
        <v>479</v>
      </c>
      <c r="G246" s="154" t="s">
        <v>480</v>
      </c>
      <c r="H246" s="155" t="s">
        <v>1337</v>
      </c>
      <c r="I246" s="155"/>
      <c r="J246" s="154" t="s">
        <v>482</v>
      </c>
      <c r="K246" s="156" t="s">
        <v>483</v>
      </c>
      <c r="L246" s="155" t="s">
        <v>288</v>
      </c>
      <c r="M246" s="156" t="s">
        <v>1</v>
      </c>
      <c r="N246" s="156" t="s">
        <v>1338</v>
      </c>
      <c r="O246" s="156" t="s">
        <v>290</v>
      </c>
      <c r="P246" s="156" t="s">
        <v>2</v>
      </c>
      <c r="Q246" s="156" t="s">
        <v>290</v>
      </c>
      <c r="R246" s="155" t="s">
        <v>291</v>
      </c>
      <c r="S246" s="156" t="s">
        <v>485</v>
      </c>
      <c r="T246" s="155" t="s">
        <v>486</v>
      </c>
      <c r="U246" s="155" t="s">
        <v>486</v>
      </c>
      <c r="V246" s="156" t="s">
        <v>294</v>
      </c>
      <c r="W246" s="156" t="s">
        <v>290</v>
      </c>
      <c r="X246" s="156" t="s">
        <v>290</v>
      </c>
      <c r="Y246" s="156" t="s">
        <v>487</v>
      </c>
      <c r="Z246" s="156" t="s">
        <v>290</v>
      </c>
      <c r="AA246" s="156" t="s">
        <v>290</v>
      </c>
      <c r="AB246" s="156" t="s">
        <v>1333</v>
      </c>
      <c r="AC246" s="156" t="s">
        <v>290</v>
      </c>
      <c r="AD246" s="156" t="s">
        <v>290</v>
      </c>
      <c r="AE246" s="156" t="s">
        <v>1312</v>
      </c>
      <c r="AF246" s="157" t="s">
        <v>493</v>
      </c>
      <c r="AG246" s="156" t="s">
        <v>290</v>
      </c>
      <c r="AH246" s="155" t="s">
        <v>297</v>
      </c>
      <c r="AI246" s="155" t="s">
        <v>297</v>
      </c>
      <c r="AJ246" s="156" t="s">
        <v>290</v>
      </c>
      <c r="AK246" s="158" t="s">
        <v>298</v>
      </c>
      <c r="AL246" s="159" t="s">
        <v>299</v>
      </c>
    </row>
    <row r="247" spans="1:38" ht="409.5" x14ac:dyDescent="0.25">
      <c r="A247" s="94" t="str">
        <f t="shared" si="3"/>
        <v>Физические лица за исключением лиц с ОВЗ и инвалидов39.03.03 Организация работы с молодежьюОчная</v>
      </c>
      <c r="B247" s="153">
        <v>242</v>
      </c>
      <c r="C247" s="154" t="s">
        <v>281</v>
      </c>
      <c r="D247" s="154" t="s">
        <v>1099</v>
      </c>
      <c r="E247" s="155" t="s">
        <v>282</v>
      </c>
      <c r="F247" s="154" t="s">
        <v>479</v>
      </c>
      <c r="G247" s="154" t="s">
        <v>480</v>
      </c>
      <c r="H247" s="155" t="s">
        <v>494</v>
      </c>
      <c r="I247" s="155"/>
      <c r="J247" s="154" t="s">
        <v>482</v>
      </c>
      <c r="K247" s="156" t="s">
        <v>483</v>
      </c>
      <c r="L247" s="155" t="s">
        <v>288</v>
      </c>
      <c r="M247" s="156" t="s">
        <v>1</v>
      </c>
      <c r="N247" s="156" t="s">
        <v>495</v>
      </c>
      <c r="O247" s="156" t="s">
        <v>290</v>
      </c>
      <c r="P247" s="156" t="s">
        <v>2</v>
      </c>
      <c r="Q247" s="156" t="s">
        <v>290</v>
      </c>
      <c r="R247" s="155" t="s">
        <v>291</v>
      </c>
      <c r="S247" s="156" t="s">
        <v>485</v>
      </c>
      <c r="T247" s="155" t="s">
        <v>486</v>
      </c>
      <c r="U247" s="155" t="s">
        <v>486</v>
      </c>
      <c r="V247" s="156" t="s">
        <v>294</v>
      </c>
      <c r="W247" s="156" t="s">
        <v>290</v>
      </c>
      <c r="X247" s="156" t="s">
        <v>290</v>
      </c>
      <c r="Y247" s="156" t="s">
        <v>295</v>
      </c>
      <c r="Z247" s="156" t="s">
        <v>290</v>
      </c>
      <c r="AA247" s="156" t="s">
        <v>290</v>
      </c>
      <c r="AB247" s="156" t="s">
        <v>1132</v>
      </c>
      <c r="AC247" s="156" t="s">
        <v>290</v>
      </c>
      <c r="AD247" s="156" t="s">
        <v>290</v>
      </c>
      <c r="AE247" s="156" t="s">
        <v>290</v>
      </c>
      <c r="AF247" s="157" t="s">
        <v>493</v>
      </c>
      <c r="AG247" s="156" t="s">
        <v>290</v>
      </c>
      <c r="AH247" s="155" t="s">
        <v>297</v>
      </c>
      <c r="AI247" s="155" t="s">
        <v>297</v>
      </c>
      <c r="AJ247" s="156" t="s">
        <v>290</v>
      </c>
      <c r="AK247" s="158" t="s">
        <v>298</v>
      </c>
      <c r="AL247" s="159" t="s">
        <v>299</v>
      </c>
    </row>
    <row r="248" spans="1:38" ht="409.5" x14ac:dyDescent="0.25">
      <c r="A248" s="94" t="str">
        <f t="shared" si="3"/>
        <v>Физические лица с ОВЗ и инвалиды39.03.03 Организация работы с молодежьюОчная</v>
      </c>
      <c r="B248" s="153">
        <v>243</v>
      </c>
      <c r="C248" s="154" t="s">
        <v>281</v>
      </c>
      <c r="D248" s="154" t="s">
        <v>1099</v>
      </c>
      <c r="E248" s="155" t="s">
        <v>282</v>
      </c>
      <c r="F248" s="154" t="s">
        <v>479</v>
      </c>
      <c r="G248" s="154" t="s">
        <v>480</v>
      </c>
      <c r="H248" s="155" t="s">
        <v>1339</v>
      </c>
      <c r="I248" s="155"/>
      <c r="J248" s="154" t="s">
        <v>482</v>
      </c>
      <c r="K248" s="156" t="s">
        <v>483</v>
      </c>
      <c r="L248" s="155" t="s">
        <v>288</v>
      </c>
      <c r="M248" s="156" t="s">
        <v>9</v>
      </c>
      <c r="N248" s="156" t="s">
        <v>495</v>
      </c>
      <c r="O248" s="156" t="s">
        <v>290</v>
      </c>
      <c r="P248" s="156" t="s">
        <v>2</v>
      </c>
      <c r="Q248" s="156" t="s">
        <v>290</v>
      </c>
      <c r="R248" s="155" t="s">
        <v>291</v>
      </c>
      <c r="S248" s="156" t="s">
        <v>485</v>
      </c>
      <c r="T248" s="155" t="s">
        <v>486</v>
      </c>
      <c r="U248" s="155" t="s">
        <v>486</v>
      </c>
      <c r="V248" s="156" t="s">
        <v>294</v>
      </c>
      <c r="W248" s="156" t="s">
        <v>290</v>
      </c>
      <c r="X248" s="156" t="s">
        <v>290</v>
      </c>
      <c r="Y248" s="156" t="s">
        <v>487</v>
      </c>
      <c r="Z248" s="156" t="s">
        <v>290</v>
      </c>
      <c r="AA248" s="156" t="s">
        <v>290</v>
      </c>
      <c r="AB248" s="156" t="s">
        <v>1333</v>
      </c>
      <c r="AC248" s="156" t="s">
        <v>290</v>
      </c>
      <c r="AD248" s="156" t="s">
        <v>290</v>
      </c>
      <c r="AE248" s="156" t="s">
        <v>1312</v>
      </c>
      <c r="AF248" s="157" t="s">
        <v>493</v>
      </c>
      <c r="AG248" s="156" t="s">
        <v>290</v>
      </c>
      <c r="AH248" s="155" t="s">
        <v>297</v>
      </c>
      <c r="AI248" s="155" t="s">
        <v>297</v>
      </c>
      <c r="AJ248" s="156" t="s">
        <v>290</v>
      </c>
      <c r="AK248" s="158" t="s">
        <v>298</v>
      </c>
      <c r="AL248" s="159" t="s">
        <v>299</v>
      </c>
    </row>
    <row r="249" spans="1:38" ht="409.5" x14ac:dyDescent="0.25">
      <c r="A249" s="94" t="str">
        <f t="shared" si="3"/>
        <v>Физические лица за исключением лиц с ОВЗ и инвалидов40.03.01 ЮриспруденцияОчная</v>
      </c>
      <c r="B249" s="153">
        <v>244</v>
      </c>
      <c r="C249" s="154" t="s">
        <v>281</v>
      </c>
      <c r="D249" s="154" t="s">
        <v>1099</v>
      </c>
      <c r="E249" s="155" t="s">
        <v>282</v>
      </c>
      <c r="F249" s="154" t="s">
        <v>479</v>
      </c>
      <c r="G249" s="154" t="s">
        <v>480</v>
      </c>
      <c r="H249" s="155" t="s">
        <v>591</v>
      </c>
      <c r="I249" s="155"/>
      <c r="J249" s="154" t="s">
        <v>482</v>
      </c>
      <c r="K249" s="156" t="s">
        <v>483</v>
      </c>
      <c r="L249" s="155" t="s">
        <v>288</v>
      </c>
      <c r="M249" s="156" t="s">
        <v>1</v>
      </c>
      <c r="N249" s="156" t="s">
        <v>592</v>
      </c>
      <c r="O249" s="156" t="s">
        <v>290</v>
      </c>
      <c r="P249" s="156" t="s">
        <v>2</v>
      </c>
      <c r="Q249" s="156" t="s">
        <v>290</v>
      </c>
      <c r="R249" s="155" t="s">
        <v>291</v>
      </c>
      <c r="S249" s="156" t="s">
        <v>485</v>
      </c>
      <c r="T249" s="155" t="s">
        <v>486</v>
      </c>
      <c r="U249" s="155" t="s">
        <v>486</v>
      </c>
      <c r="V249" s="156" t="s">
        <v>294</v>
      </c>
      <c r="W249" s="156" t="s">
        <v>290</v>
      </c>
      <c r="X249" s="156" t="s">
        <v>290</v>
      </c>
      <c r="Y249" s="156" t="s">
        <v>295</v>
      </c>
      <c r="Z249" s="156" t="s">
        <v>290</v>
      </c>
      <c r="AA249" s="156" t="s">
        <v>290</v>
      </c>
      <c r="AB249" s="156" t="s">
        <v>1132</v>
      </c>
      <c r="AC249" s="156" t="s">
        <v>290</v>
      </c>
      <c r="AD249" s="156" t="s">
        <v>290</v>
      </c>
      <c r="AE249" s="156" t="s">
        <v>290</v>
      </c>
      <c r="AF249" s="157" t="s">
        <v>586</v>
      </c>
      <c r="AG249" s="156" t="s">
        <v>290</v>
      </c>
      <c r="AH249" s="155" t="s">
        <v>297</v>
      </c>
      <c r="AI249" s="155" t="s">
        <v>297</v>
      </c>
      <c r="AJ249" s="156" t="s">
        <v>290</v>
      </c>
      <c r="AK249" s="158" t="s">
        <v>298</v>
      </c>
      <c r="AL249" s="159" t="s">
        <v>299</v>
      </c>
    </row>
    <row r="250" spans="1:38" ht="409.5" x14ac:dyDescent="0.25">
      <c r="A250" s="94" t="str">
        <f t="shared" si="3"/>
        <v>Физические лица за исключением лиц с ОВЗ и инвалидов40.03.01 ЮриспруденцияОчно-заочная</v>
      </c>
      <c r="B250" s="153">
        <v>245</v>
      </c>
      <c r="C250" s="154" t="s">
        <v>281</v>
      </c>
      <c r="D250" s="154" t="s">
        <v>1099</v>
      </c>
      <c r="E250" s="155" t="s">
        <v>282</v>
      </c>
      <c r="F250" s="154" t="s">
        <v>479</v>
      </c>
      <c r="G250" s="154" t="s">
        <v>480</v>
      </c>
      <c r="H250" s="155" t="s">
        <v>593</v>
      </c>
      <c r="I250" s="155"/>
      <c r="J250" s="154" t="s">
        <v>482</v>
      </c>
      <c r="K250" s="156" t="s">
        <v>483</v>
      </c>
      <c r="L250" s="155" t="s">
        <v>288</v>
      </c>
      <c r="M250" s="156" t="s">
        <v>1</v>
      </c>
      <c r="N250" s="156" t="s">
        <v>592</v>
      </c>
      <c r="O250" s="156" t="s">
        <v>290</v>
      </c>
      <c r="P250" s="156" t="s">
        <v>464</v>
      </c>
      <c r="Q250" s="156" t="s">
        <v>290</v>
      </c>
      <c r="R250" s="155" t="s">
        <v>291</v>
      </c>
      <c r="S250" s="156" t="s">
        <v>485</v>
      </c>
      <c r="T250" s="155" t="s">
        <v>486</v>
      </c>
      <c r="U250" s="155" t="s">
        <v>486</v>
      </c>
      <c r="V250" s="156" t="s">
        <v>294</v>
      </c>
      <c r="W250" s="156" t="s">
        <v>290</v>
      </c>
      <c r="X250" s="156" t="s">
        <v>290</v>
      </c>
      <c r="Y250" s="156" t="s">
        <v>295</v>
      </c>
      <c r="Z250" s="156" t="s">
        <v>290</v>
      </c>
      <c r="AA250" s="156" t="s">
        <v>290</v>
      </c>
      <c r="AB250" s="156" t="s">
        <v>1132</v>
      </c>
      <c r="AC250" s="156" t="s">
        <v>290</v>
      </c>
      <c r="AD250" s="156" t="s">
        <v>290</v>
      </c>
      <c r="AE250" s="156" t="s">
        <v>290</v>
      </c>
      <c r="AF250" s="157" t="s">
        <v>586</v>
      </c>
      <c r="AG250" s="156" t="s">
        <v>290</v>
      </c>
      <c r="AH250" s="155" t="s">
        <v>297</v>
      </c>
      <c r="AI250" s="155" t="s">
        <v>297</v>
      </c>
      <c r="AJ250" s="156" t="s">
        <v>290</v>
      </c>
      <c r="AK250" s="158" t="s">
        <v>298</v>
      </c>
      <c r="AL250" s="159" t="s">
        <v>299</v>
      </c>
    </row>
    <row r="251" spans="1:38" ht="409.5" x14ac:dyDescent="0.25">
      <c r="A251" s="94" t="str">
        <f t="shared" si="3"/>
        <v>Физические лица с ОВЗ и инвалиды40.03.01 ЮриспруденцияОчная</v>
      </c>
      <c r="B251" s="153">
        <v>246</v>
      </c>
      <c r="C251" s="154" t="s">
        <v>281</v>
      </c>
      <c r="D251" s="154" t="s">
        <v>1099</v>
      </c>
      <c r="E251" s="155" t="s">
        <v>282</v>
      </c>
      <c r="F251" s="154" t="s">
        <v>479</v>
      </c>
      <c r="G251" s="154" t="s">
        <v>480</v>
      </c>
      <c r="H251" s="155" t="s">
        <v>806</v>
      </c>
      <c r="I251" s="155"/>
      <c r="J251" s="154" t="s">
        <v>482</v>
      </c>
      <c r="K251" s="156" t="s">
        <v>483</v>
      </c>
      <c r="L251" s="155" t="s">
        <v>288</v>
      </c>
      <c r="M251" s="156" t="s">
        <v>9</v>
      </c>
      <c r="N251" s="156" t="s">
        <v>592</v>
      </c>
      <c r="O251" s="156" t="s">
        <v>290</v>
      </c>
      <c r="P251" s="156" t="s">
        <v>2</v>
      </c>
      <c r="Q251" s="156" t="s">
        <v>290</v>
      </c>
      <c r="R251" s="155" t="s">
        <v>291</v>
      </c>
      <c r="S251" s="156" t="s">
        <v>485</v>
      </c>
      <c r="T251" s="155" t="s">
        <v>486</v>
      </c>
      <c r="U251" s="155" t="s">
        <v>486</v>
      </c>
      <c r="V251" s="156" t="s">
        <v>294</v>
      </c>
      <c r="W251" s="156" t="s">
        <v>290</v>
      </c>
      <c r="X251" s="156" t="s">
        <v>290</v>
      </c>
      <c r="Y251" s="156" t="s">
        <v>295</v>
      </c>
      <c r="Z251" s="156" t="s">
        <v>290</v>
      </c>
      <c r="AA251" s="156" t="s">
        <v>290</v>
      </c>
      <c r="AB251" s="156" t="s">
        <v>1132</v>
      </c>
      <c r="AC251" s="156" t="s">
        <v>290</v>
      </c>
      <c r="AD251" s="156" t="s">
        <v>290</v>
      </c>
      <c r="AE251" s="156" t="s">
        <v>290</v>
      </c>
      <c r="AF251" s="157" t="s">
        <v>586</v>
      </c>
      <c r="AG251" s="156" t="s">
        <v>290</v>
      </c>
      <c r="AH251" s="155" t="s">
        <v>297</v>
      </c>
      <c r="AI251" s="155" t="s">
        <v>297</v>
      </c>
      <c r="AJ251" s="156" t="s">
        <v>290</v>
      </c>
      <c r="AK251" s="158" t="s">
        <v>298</v>
      </c>
      <c r="AL251" s="159" t="s">
        <v>299</v>
      </c>
    </row>
    <row r="252" spans="1:38" ht="409.5" x14ac:dyDescent="0.25">
      <c r="A252" s="94" t="str">
        <f t="shared" si="3"/>
        <v>Физические лица за исключением лиц с ОВЗ и инвалидов41.03.04 ПолитологияОчная</v>
      </c>
      <c r="B252" s="153">
        <v>247</v>
      </c>
      <c r="C252" s="154" t="s">
        <v>281</v>
      </c>
      <c r="D252" s="154" t="s">
        <v>1099</v>
      </c>
      <c r="E252" s="155" t="s">
        <v>282</v>
      </c>
      <c r="F252" s="154" t="s">
        <v>479</v>
      </c>
      <c r="G252" s="154" t="s">
        <v>480</v>
      </c>
      <c r="H252" s="155" t="s">
        <v>594</v>
      </c>
      <c r="I252" s="155"/>
      <c r="J252" s="154" t="s">
        <v>482</v>
      </c>
      <c r="K252" s="156" t="s">
        <v>483</v>
      </c>
      <c r="L252" s="155" t="s">
        <v>288</v>
      </c>
      <c r="M252" s="156" t="s">
        <v>1</v>
      </c>
      <c r="N252" s="156" t="s">
        <v>595</v>
      </c>
      <c r="O252" s="156" t="s">
        <v>290</v>
      </c>
      <c r="P252" s="156" t="s">
        <v>2</v>
      </c>
      <c r="Q252" s="156" t="s">
        <v>290</v>
      </c>
      <c r="R252" s="155" t="s">
        <v>291</v>
      </c>
      <c r="S252" s="156" t="s">
        <v>485</v>
      </c>
      <c r="T252" s="155" t="s">
        <v>486</v>
      </c>
      <c r="U252" s="155" t="s">
        <v>486</v>
      </c>
      <c r="V252" s="156" t="s">
        <v>294</v>
      </c>
      <c r="W252" s="156" t="s">
        <v>290</v>
      </c>
      <c r="X252" s="156" t="s">
        <v>290</v>
      </c>
      <c r="Y252" s="156" t="s">
        <v>295</v>
      </c>
      <c r="Z252" s="156" t="s">
        <v>290</v>
      </c>
      <c r="AA252" s="156" t="s">
        <v>290</v>
      </c>
      <c r="AB252" s="156" t="s">
        <v>1132</v>
      </c>
      <c r="AC252" s="156" t="s">
        <v>290</v>
      </c>
      <c r="AD252" s="156" t="s">
        <v>290</v>
      </c>
      <c r="AE252" s="156" t="s">
        <v>290</v>
      </c>
      <c r="AF252" s="157" t="s">
        <v>586</v>
      </c>
      <c r="AG252" s="156" t="s">
        <v>290</v>
      </c>
      <c r="AH252" s="155" t="s">
        <v>297</v>
      </c>
      <c r="AI252" s="155" t="s">
        <v>297</v>
      </c>
      <c r="AJ252" s="156" t="s">
        <v>290</v>
      </c>
      <c r="AK252" s="158" t="s">
        <v>298</v>
      </c>
      <c r="AL252" s="159" t="s">
        <v>299</v>
      </c>
    </row>
    <row r="253" spans="1:38" ht="409.5" x14ac:dyDescent="0.25">
      <c r="A253" s="94" t="str">
        <f t="shared" si="3"/>
        <v>Физические лица с ОВЗ и инвалиды41.03.04 ПолитологияОчная</v>
      </c>
      <c r="B253" s="153">
        <v>248</v>
      </c>
      <c r="C253" s="154" t="s">
        <v>281</v>
      </c>
      <c r="D253" s="154" t="s">
        <v>1099</v>
      </c>
      <c r="E253" s="155" t="s">
        <v>282</v>
      </c>
      <c r="F253" s="154" t="s">
        <v>479</v>
      </c>
      <c r="G253" s="154" t="s">
        <v>480</v>
      </c>
      <c r="H253" s="155" t="s">
        <v>807</v>
      </c>
      <c r="I253" s="155"/>
      <c r="J253" s="154" t="s">
        <v>482</v>
      </c>
      <c r="K253" s="156" t="s">
        <v>483</v>
      </c>
      <c r="L253" s="155" t="s">
        <v>288</v>
      </c>
      <c r="M253" s="156" t="s">
        <v>9</v>
      </c>
      <c r="N253" s="156" t="s">
        <v>595</v>
      </c>
      <c r="O253" s="156" t="s">
        <v>290</v>
      </c>
      <c r="P253" s="156" t="s">
        <v>2</v>
      </c>
      <c r="Q253" s="156" t="s">
        <v>290</v>
      </c>
      <c r="R253" s="155" t="s">
        <v>291</v>
      </c>
      <c r="S253" s="156" t="s">
        <v>485</v>
      </c>
      <c r="T253" s="155" t="s">
        <v>486</v>
      </c>
      <c r="U253" s="155" t="s">
        <v>486</v>
      </c>
      <c r="V253" s="156" t="s">
        <v>294</v>
      </c>
      <c r="W253" s="156" t="s">
        <v>290</v>
      </c>
      <c r="X253" s="156" t="s">
        <v>290</v>
      </c>
      <c r="Y253" s="156" t="s">
        <v>295</v>
      </c>
      <c r="Z253" s="156" t="s">
        <v>290</v>
      </c>
      <c r="AA253" s="156" t="s">
        <v>290</v>
      </c>
      <c r="AB253" s="156" t="s">
        <v>1132</v>
      </c>
      <c r="AC253" s="156" t="s">
        <v>290</v>
      </c>
      <c r="AD253" s="156" t="s">
        <v>290</v>
      </c>
      <c r="AE253" s="156" t="s">
        <v>290</v>
      </c>
      <c r="AF253" s="157" t="s">
        <v>586</v>
      </c>
      <c r="AG253" s="156" t="s">
        <v>290</v>
      </c>
      <c r="AH253" s="155" t="s">
        <v>297</v>
      </c>
      <c r="AI253" s="155" t="s">
        <v>297</v>
      </c>
      <c r="AJ253" s="156" t="s">
        <v>290</v>
      </c>
      <c r="AK253" s="158" t="s">
        <v>298</v>
      </c>
      <c r="AL253" s="159" t="s">
        <v>299</v>
      </c>
    </row>
    <row r="254" spans="1:38" ht="409.5" x14ac:dyDescent="0.25">
      <c r="A254" s="94" t="str">
        <f t="shared" si="3"/>
        <v>Физические лица за исключением лиц с ОВЗ и инвалидов42.03.01 Реклама и связи с общественностьюОчная</v>
      </c>
      <c r="B254" s="153">
        <v>249</v>
      </c>
      <c r="C254" s="154" t="s">
        <v>281</v>
      </c>
      <c r="D254" s="154" t="s">
        <v>1099</v>
      </c>
      <c r="E254" s="155" t="s">
        <v>282</v>
      </c>
      <c r="F254" s="154" t="s">
        <v>479</v>
      </c>
      <c r="G254" s="154" t="s">
        <v>480</v>
      </c>
      <c r="H254" s="155" t="s">
        <v>626</v>
      </c>
      <c r="I254" s="155"/>
      <c r="J254" s="154" t="s">
        <v>482</v>
      </c>
      <c r="K254" s="156" t="s">
        <v>483</v>
      </c>
      <c r="L254" s="155" t="s">
        <v>288</v>
      </c>
      <c r="M254" s="156" t="s">
        <v>1</v>
      </c>
      <c r="N254" s="156" t="s">
        <v>627</v>
      </c>
      <c r="O254" s="156" t="s">
        <v>290</v>
      </c>
      <c r="P254" s="156" t="s">
        <v>2</v>
      </c>
      <c r="Q254" s="156" t="s">
        <v>290</v>
      </c>
      <c r="R254" s="155" t="s">
        <v>291</v>
      </c>
      <c r="S254" s="156" t="s">
        <v>485</v>
      </c>
      <c r="T254" s="155" t="s">
        <v>486</v>
      </c>
      <c r="U254" s="155" t="s">
        <v>486</v>
      </c>
      <c r="V254" s="156" t="s">
        <v>294</v>
      </c>
      <c r="W254" s="156" t="s">
        <v>290</v>
      </c>
      <c r="X254" s="156" t="s">
        <v>290</v>
      </c>
      <c r="Y254" s="156" t="s">
        <v>295</v>
      </c>
      <c r="Z254" s="156" t="s">
        <v>290</v>
      </c>
      <c r="AA254" s="156" t="s">
        <v>290</v>
      </c>
      <c r="AB254" s="156" t="s">
        <v>1132</v>
      </c>
      <c r="AC254" s="156" t="s">
        <v>290</v>
      </c>
      <c r="AD254" s="156" t="s">
        <v>290</v>
      </c>
      <c r="AE254" s="156" t="s">
        <v>290</v>
      </c>
      <c r="AF254" s="157" t="s">
        <v>586</v>
      </c>
      <c r="AG254" s="156" t="s">
        <v>290</v>
      </c>
      <c r="AH254" s="155" t="s">
        <v>297</v>
      </c>
      <c r="AI254" s="155" t="s">
        <v>297</v>
      </c>
      <c r="AJ254" s="156" t="s">
        <v>290</v>
      </c>
      <c r="AK254" s="158" t="s">
        <v>298</v>
      </c>
      <c r="AL254" s="159" t="s">
        <v>299</v>
      </c>
    </row>
    <row r="255" spans="1:38" ht="409.5" x14ac:dyDescent="0.25">
      <c r="A255" s="94" t="str">
        <f t="shared" si="3"/>
        <v>Физические лица с ОВЗ и инвалиды42.03.01 Реклама и связи с общественностьюОчная</v>
      </c>
      <c r="B255" s="153">
        <v>250</v>
      </c>
      <c r="C255" s="154" t="s">
        <v>281</v>
      </c>
      <c r="D255" s="154" t="s">
        <v>1099</v>
      </c>
      <c r="E255" s="155" t="s">
        <v>282</v>
      </c>
      <c r="F255" s="154" t="s">
        <v>479</v>
      </c>
      <c r="G255" s="154" t="s">
        <v>480</v>
      </c>
      <c r="H255" s="155" t="s">
        <v>812</v>
      </c>
      <c r="I255" s="155"/>
      <c r="J255" s="154" t="s">
        <v>482</v>
      </c>
      <c r="K255" s="156" t="s">
        <v>483</v>
      </c>
      <c r="L255" s="155" t="s">
        <v>288</v>
      </c>
      <c r="M255" s="156" t="s">
        <v>9</v>
      </c>
      <c r="N255" s="156" t="s">
        <v>627</v>
      </c>
      <c r="O255" s="156" t="s">
        <v>290</v>
      </c>
      <c r="P255" s="156" t="s">
        <v>2</v>
      </c>
      <c r="Q255" s="156" t="s">
        <v>290</v>
      </c>
      <c r="R255" s="155" t="s">
        <v>291</v>
      </c>
      <c r="S255" s="156" t="s">
        <v>485</v>
      </c>
      <c r="T255" s="155" t="s">
        <v>486</v>
      </c>
      <c r="U255" s="155" t="s">
        <v>486</v>
      </c>
      <c r="V255" s="156" t="s">
        <v>294</v>
      </c>
      <c r="W255" s="156" t="s">
        <v>290</v>
      </c>
      <c r="X255" s="156" t="s">
        <v>290</v>
      </c>
      <c r="Y255" s="156" t="s">
        <v>295</v>
      </c>
      <c r="Z255" s="156" t="s">
        <v>290</v>
      </c>
      <c r="AA255" s="156" t="s">
        <v>290</v>
      </c>
      <c r="AB255" s="156" t="s">
        <v>1132</v>
      </c>
      <c r="AC255" s="156" t="s">
        <v>290</v>
      </c>
      <c r="AD255" s="156" t="s">
        <v>290</v>
      </c>
      <c r="AE255" s="156" t="s">
        <v>290</v>
      </c>
      <c r="AF255" s="157" t="s">
        <v>586</v>
      </c>
      <c r="AG255" s="156" t="s">
        <v>290</v>
      </c>
      <c r="AH255" s="155" t="s">
        <v>297</v>
      </c>
      <c r="AI255" s="155" t="s">
        <v>297</v>
      </c>
      <c r="AJ255" s="156" t="s">
        <v>290</v>
      </c>
      <c r="AK255" s="158" t="s">
        <v>298</v>
      </c>
      <c r="AL255" s="159" t="s">
        <v>299</v>
      </c>
    </row>
    <row r="256" spans="1:38" ht="409.5" x14ac:dyDescent="0.25">
      <c r="A256" s="94" t="str">
        <f t="shared" si="3"/>
        <v>Физические лица за исключением лиц с ОВЗ и инвалидов42.03.02 ЖурналистикаОчная</v>
      </c>
      <c r="B256" s="153">
        <v>251</v>
      </c>
      <c r="C256" s="154" t="s">
        <v>281</v>
      </c>
      <c r="D256" s="154" t="s">
        <v>1099</v>
      </c>
      <c r="E256" s="155" t="s">
        <v>282</v>
      </c>
      <c r="F256" s="154" t="s">
        <v>479</v>
      </c>
      <c r="G256" s="154" t="s">
        <v>480</v>
      </c>
      <c r="H256" s="155" t="s">
        <v>519</v>
      </c>
      <c r="I256" s="155"/>
      <c r="J256" s="154" t="s">
        <v>482</v>
      </c>
      <c r="K256" s="156" t="s">
        <v>483</v>
      </c>
      <c r="L256" s="155" t="s">
        <v>288</v>
      </c>
      <c r="M256" s="156" t="s">
        <v>1</v>
      </c>
      <c r="N256" s="156" t="s">
        <v>520</v>
      </c>
      <c r="O256" s="156" t="s">
        <v>290</v>
      </c>
      <c r="P256" s="156" t="s">
        <v>2</v>
      </c>
      <c r="Q256" s="156" t="s">
        <v>290</v>
      </c>
      <c r="R256" s="155" t="s">
        <v>291</v>
      </c>
      <c r="S256" s="156" t="s">
        <v>485</v>
      </c>
      <c r="T256" s="155" t="s">
        <v>486</v>
      </c>
      <c r="U256" s="155" t="s">
        <v>486</v>
      </c>
      <c r="V256" s="156" t="s">
        <v>294</v>
      </c>
      <c r="W256" s="156" t="s">
        <v>290</v>
      </c>
      <c r="X256" s="156" t="s">
        <v>290</v>
      </c>
      <c r="Y256" s="156" t="s">
        <v>295</v>
      </c>
      <c r="Z256" s="156" t="s">
        <v>290</v>
      </c>
      <c r="AA256" s="156" t="s">
        <v>290</v>
      </c>
      <c r="AB256" s="156" t="s">
        <v>1132</v>
      </c>
      <c r="AC256" s="156" t="s">
        <v>290</v>
      </c>
      <c r="AD256" s="156" t="s">
        <v>290</v>
      </c>
      <c r="AE256" s="156" t="s">
        <v>290</v>
      </c>
      <c r="AF256" s="157" t="s">
        <v>493</v>
      </c>
      <c r="AG256" s="156" t="s">
        <v>290</v>
      </c>
      <c r="AH256" s="155" t="s">
        <v>297</v>
      </c>
      <c r="AI256" s="155" t="s">
        <v>297</v>
      </c>
      <c r="AJ256" s="156" t="s">
        <v>290</v>
      </c>
      <c r="AK256" s="158" t="s">
        <v>298</v>
      </c>
      <c r="AL256" s="159" t="s">
        <v>299</v>
      </c>
    </row>
    <row r="257" spans="1:38" ht="409.5" x14ac:dyDescent="0.25">
      <c r="A257" s="94" t="str">
        <f t="shared" si="3"/>
        <v>Физические лица за исключением лиц с ОВЗ и инвалидов43.03.01 СервисОчная</v>
      </c>
      <c r="B257" s="153">
        <v>252</v>
      </c>
      <c r="C257" s="154" t="s">
        <v>281</v>
      </c>
      <c r="D257" s="154" t="s">
        <v>1099</v>
      </c>
      <c r="E257" s="155" t="s">
        <v>282</v>
      </c>
      <c r="F257" s="154" t="s">
        <v>479</v>
      </c>
      <c r="G257" s="154" t="s">
        <v>480</v>
      </c>
      <c r="H257" s="155" t="s">
        <v>496</v>
      </c>
      <c r="I257" s="155"/>
      <c r="J257" s="154" t="s">
        <v>482</v>
      </c>
      <c r="K257" s="156" t="s">
        <v>483</v>
      </c>
      <c r="L257" s="155" t="s">
        <v>288</v>
      </c>
      <c r="M257" s="156" t="s">
        <v>1</v>
      </c>
      <c r="N257" s="156" t="s">
        <v>497</v>
      </c>
      <c r="O257" s="156" t="s">
        <v>290</v>
      </c>
      <c r="P257" s="156" t="s">
        <v>2</v>
      </c>
      <c r="Q257" s="156" t="s">
        <v>290</v>
      </c>
      <c r="R257" s="155" t="s">
        <v>291</v>
      </c>
      <c r="S257" s="156" t="s">
        <v>485</v>
      </c>
      <c r="T257" s="155" t="s">
        <v>486</v>
      </c>
      <c r="U257" s="155" t="s">
        <v>486</v>
      </c>
      <c r="V257" s="156" t="s">
        <v>294</v>
      </c>
      <c r="W257" s="156" t="s">
        <v>290</v>
      </c>
      <c r="X257" s="156" t="s">
        <v>290</v>
      </c>
      <c r="Y257" s="156" t="s">
        <v>295</v>
      </c>
      <c r="Z257" s="156" t="s">
        <v>290</v>
      </c>
      <c r="AA257" s="156" t="s">
        <v>290</v>
      </c>
      <c r="AB257" s="156" t="s">
        <v>1132</v>
      </c>
      <c r="AC257" s="156" t="s">
        <v>290</v>
      </c>
      <c r="AD257" s="156" t="s">
        <v>290</v>
      </c>
      <c r="AE257" s="156" t="s">
        <v>290</v>
      </c>
      <c r="AF257" s="157" t="s">
        <v>493</v>
      </c>
      <c r="AG257" s="156" t="s">
        <v>290</v>
      </c>
      <c r="AH257" s="155" t="s">
        <v>297</v>
      </c>
      <c r="AI257" s="155" t="s">
        <v>297</v>
      </c>
      <c r="AJ257" s="156" t="s">
        <v>290</v>
      </c>
      <c r="AK257" s="158" t="s">
        <v>298</v>
      </c>
      <c r="AL257" s="159" t="s">
        <v>299</v>
      </c>
    </row>
    <row r="258" spans="1:38" ht="409.5" x14ac:dyDescent="0.25">
      <c r="A258" s="94" t="str">
        <f t="shared" si="3"/>
        <v>Физические лица за исключением лиц с ОВЗ и инвалидов43.03.02 ТуризмОчная</v>
      </c>
      <c r="B258" s="153">
        <v>253</v>
      </c>
      <c r="C258" s="154" t="s">
        <v>281</v>
      </c>
      <c r="D258" s="154" t="s">
        <v>1099</v>
      </c>
      <c r="E258" s="155" t="s">
        <v>282</v>
      </c>
      <c r="F258" s="154" t="s">
        <v>479</v>
      </c>
      <c r="G258" s="154" t="s">
        <v>480</v>
      </c>
      <c r="H258" s="155" t="s">
        <v>498</v>
      </c>
      <c r="I258" s="155"/>
      <c r="J258" s="154" t="s">
        <v>482</v>
      </c>
      <c r="K258" s="156" t="s">
        <v>483</v>
      </c>
      <c r="L258" s="155" t="s">
        <v>288</v>
      </c>
      <c r="M258" s="156" t="s">
        <v>1</v>
      </c>
      <c r="N258" s="156" t="s">
        <v>499</v>
      </c>
      <c r="O258" s="156" t="s">
        <v>290</v>
      </c>
      <c r="P258" s="156" t="s">
        <v>2</v>
      </c>
      <c r="Q258" s="156" t="s">
        <v>290</v>
      </c>
      <c r="R258" s="155" t="s">
        <v>291</v>
      </c>
      <c r="S258" s="156" t="s">
        <v>485</v>
      </c>
      <c r="T258" s="155" t="s">
        <v>486</v>
      </c>
      <c r="U258" s="155" t="s">
        <v>486</v>
      </c>
      <c r="V258" s="156" t="s">
        <v>294</v>
      </c>
      <c r="W258" s="156" t="s">
        <v>290</v>
      </c>
      <c r="X258" s="156" t="s">
        <v>290</v>
      </c>
      <c r="Y258" s="156" t="s">
        <v>295</v>
      </c>
      <c r="Z258" s="156" t="s">
        <v>290</v>
      </c>
      <c r="AA258" s="156" t="s">
        <v>290</v>
      </c>
      <c r="AB258" s="156" t="s">
        <v>1132</v>
      </c>
      <c r="AC258" s="156" t="s">
        <v>290</v>
      </c>
      <c r="AD258" s="156" t="s">
        <v>290</v>
      </c>
      <c r="AE258" s="156" t="s">
        <v>290</v>
      </c>
      <c r="AF258" s="157" t="s">
        <v>493</v>
      </c>
      <c r="AG258" s="156" t="s">
        <v>290</v>
      </c>
      <c r="AH258" s="155" t="s">
        <v>297</v>
      </c>
      <c r="AI258" s="155" t="s">
        <v>297</v>
      </c>
      <c r="AJ258" s="156" t="s">
        <v>290</v>
      </c>
      <c r="AK258" s="158" t="s">
        <v>298</v>
      </c>
      <c r="AL258" s="159" t="s">
        <v>299</v>
      </c>
    </row>
    <row r="259" spans="1:38" ht="409.5" x14ac:dyDescent="0.25">
      <c r="A259" s="94" t="str">
        <f t="shared" si="3"/>
        <v>Физические лица за исключением лиц с ОВЗ и инвалидов43.03.03 Гостиничное делоОчная</v>
      </c>
      <c r="B259" s="153">
        <v>254</v>
      </c>
      <c r="C259" s="154" t="s">
        <v>281</v>
      </c>
      <c r="D259" s="154" t="s">
        <v>1099</v>
      </c>
      <c r="E259" s="155" t="s">
        <v>282</v>
      </c>
      <c r="F259" s="154" t="s">
        <v>479</v>
      </c>
      <c r="G259" s="154" t="s">
        <v>480</v>
      </c>
      <c r="H259" s="155" t="s">
        <v>500</v>
      </c>
      <c r="I259" s="155"/>
      <c r="J259" s="154" t="s">
        <v>482</v>
      </c>
      <c r="K259" s="156" t="s">
        <v>483</v>
      </c>
      <c r="L259" s="155" t="s">
        <v>288</v>
      </c>
      <c r="M259" s="156" t="s">
        <v>1</v>
      </c>
      <c r="N259" s="156" t="s">
        <v>501</v>
      </c>
      <c r="O259" s="156" t="s">
        <v>290</v>
      </c>
      <c r="P259" s="156" t="s">
        <v>2</v>
      </c>
      <c r="Q259" s="156" t="s">
        <v>290</v>
      </c>
      <c r="R259" s="155" t="s">
        <v>291</v>
      </c>
      <c r="S259" s="156" t="s">
        <v>485</v>
      </c>
      <c r="T259" s="155" t="s">
        <v>486</v>
      </c>
      <c r="U259" s="155" t="s">
        <v>486</v>
      </c>
      <c r="V259" s="156" t="s">
        <v>294</v>
      </c>
      <c r="W259" s="156" t="s">
        <v>290</v>
      </c>
      <c r="X259" s="156" t="s">
        <v>290</v>
      </c>
      <c r="Y259" s="156" t="s">
        <v>295</v>
      </c>
      <c r="Z259" s="156" t="s">
        <v>290</v>
      </c>
      <c r="AA259" s="156" t="s">
        <v>290</v>
      </c>
      <c r="AB259" s="156" t="s">
        <v>1132</v>
      </c>
      <c r="AC259" s="156" t="s">
        <v>290</v>
      </c>
      <c r="AD259" s="156" t="s">
        <v>290</v>
      </c>
      <c r="AE259" s="156" t="s">
        <v>290</v>
      </c>
      <c r="AF259" s="157" t="s">
        <v>493</v>
      </c>
      <c r="AG259" s="156" t="s">
        <v>290</v>
      </c>
      <c r="AH259" s="155" t="s">
        <v>297</v>
      </c>
      <c r="AI259" s="155" t="s">
        <v>297</v>
      </c>
      <c r="AJ259" s="156" t="s">
        <v>290</v>
      </c>
      <c r="AK259" s="158" t="s">
        <v>298</v>
      </c>
      <c r="AL259" s="159" t="s">
        <v>299</v>
      </c>
    </row>
    <row r="260" spans="1:38" ht="409.5" x14ac:dyDescent="0.25">
      <c r="A260" s="94" t="str">
        <f t="shared" si="3"/>
        <v>Физические лица за исключением лиц с ОВЗ и инвалидов44.03.01 Педагогическое образованиеОчная</v>
      </c>
      <c r="B260" s="153">
        <v>255</v>
      </c>
      <c r="C260" s="154" t="s">
        <v>281</v>
      </c>
      <c r="D260" s="154" t="s">
        <v>1099</v>
      </c>
      <c r="E260" s="155" t="s">
        <v>282</v>
      </c>
      <c r="F260" s="154" t="s">
        <v>479</v>
      </c>
      <c r="G260" s="154" t="s">
        <v>480</v>
      </c>
      <c r="H260" s="155" t="s">
        <v>502</v>
      </c>
      <c r="I260" s="155"/>
      <c r="J260" s="154" t="s">
        <v>482</v>
      </c>
      <c r="K260" s="156" t="s">
        <v>483</v>
      </c>
      <c r="L260" s="155" t="s">
        <v>288</v>
      </c>
      <c r="M260" s="156" t="s">
        <v>1</v>
      </c>
      <c r="N260" s="156" t="s">
        <v>503</v>
      </c>
      <c r="O260" s="156" t="s">
        <v>290</v>
      </c>
      <c r="P260" s="156" t="s">
        <v>2</v>
      </c>
      <c r="Q260" s="156" t="s">
        <v>290</v>
      </c>
      <c r="R260" s="155" t="s">
        <v>291</v>
      </c>
      <c r="S260" s="156" t="s">
        <v>485</v>
      </c>
      <c r="T260" s="155" t="s">
        <v>486</v>
      </c>
      <c r="U260" s="155" t="s">
        <v>486</v>
      </c>
      <c r="V260" s="156" t="s">
        <v>294</v>
      </c>
      <c r="W260" s="156" t="s">
        <v>290</v>
      </c>
      <c r="X260" s="156" t="s">
        <v>290</v>
      </c>
      <c r="Y260" s="156" t="s">
        <v>295</v>
      </c>
      <c r="Z260" s="156" t="s">
        <v>290</v>
      </c>
      <c r="AA260" s="156" t="s">
        <v>290</v>
      </c>
      <c r="AB260" s="156" t="s">
        <v>1132</v>
      </c>
      <c r="AC260" s="156" t="s">
        <v>290</v>
      </c>
      <c r="AD260" s="156" t="s">
        <v>290</v>
      </c>
      <c r="AE260" s="156" t="s">
        <v>290</v>
      </c>
      <c r="AF260" s="157" t="s">
        <v>630</v>
      </c>
      <c r="AG260" s="156" t="s">
        <v>290</v>
      </c>
      <c r="AH260" s="155" t="s">
        <v>297</v>
      </c>
      <c r="AI260" s="155" t="s">
        <v>297</v>
      </c>
      <c r="AJ260" s="156" t="s">
        <v>290</v>
      </c>
      <c r="AK260" s="158" t="s">
        <v>298</v>
      </c>
      <c r="AL260" s="159" t="s">
        <v>299</v>
      </c>
    </row>
    <row r="261" spans="1:38" ht="409.5" x14ac:dyDescent="0.25">
      <c r="A261" s="94" t="str">
        <f t="shared" si="3"/>
        <v>Физические лица за исключением лиц с ОВЗ и инвалидов44.03.01 Педагогическое образованиеЗаочная</v>
      </c>
      <c r="B261" s="153">
        <v>256</v>
      </c>
      <c r="C261" s="154" t="s">
        <v>281</v>
      </c>
      <c r="D261" s="154" t="s">
        <v>1099</v>
      </c>
      <c r="E261" s="155" t="s">
        <v>282</v>
      </c>
      <c r="F261" s="154" t="s">
        <v>479</v>
      </c>
      <c r="G261" s="154" t="s">
        <v>480</v>
      </c>
      <c r="H261" s="155" t="s">
        <v>504</v>
      </c>
      <c r="I261" s="155"/>
      <c r="J261" s="154" t="s">
        <v>482</v>
      </c>
      <c r="K261" s="156" t="s">
        <v>483</v>
      </c>
      <c r="L261" s="155" t="s">
        <v>288</v>
      </c>
      <c r="M261" s="156" t="s">
        <v>1</v>
      </c>
      <c r="N261" s="156" t="s">
        <v>503</v>
      </c>
      <c r="O261" s="156" t="s">
        <v>290</v>
      </c>
      <c r="P261" s="156" t="s">
        <v>36</v>
      </c>
      <c r="Q261" s="156" t="s">
        <v>290</v>
      </c>
      <c r="R261" s="155" t="s">
        <v>291</v>
      </c>
      <c r="S261" s="156" t="s">
        <v>485</v>
      </c>
      <c r="T261" s="155" t="s">
        <v>486</v>
      </c>
      <c r="U261" s="155" t="s">
        <v>486</v>
      </c>
      <c r="V261" s="156" t="s">
        <v>294</v>
      </c>
      <c r="W261" s="156" t="s">
        <v>290</v>
      </c>
      <c r="X261" s="156" t="s">
        <v>290</v>
      </c>
      <c r="Y261" s="156" t="s">
        <v>295</v>
      </c>
      <c r="Z261" s="156" t="s">
        <v>290</v>
      </c>
      <c r="AA261" s="156" t="s">
        <v>290</v>
      </c>
      <c r="AB261" s="156" t="s">
        <v>1132</v>
      </c>
      <c r="AC261" s="156" t="s">
        <v>290</v>
      </c>
      <c r="AD261" s="156" t="s">
        <v>290</v>
      </c>
      <c r="AE261" s="156" t="s">
        <v>290</v>
      </c>
      <c r="AF261" s="157" t="s">
        <v>493</v>
      </c>
      <c r="AG261" s="156" t="s">
        <v>290</v>
      </c>
      <c r="AH261" s="155" t="s">
        <v>297</v>
      </c>
      <c r="AI261" s="155" t="s">
        <v>297</v>
      </c>
      <c r="AJ261" s="156" t="s">
        <v>290</v>
      </c>
      <c r="AK261" s="158" t="s">
        <v>298</v>
      </c>
      <c r="AL261" s="159" t="s">
        <v>299</v>
      </c>
    </row>
    <row r="262" spans="1:38" ht="409.5" x14ac:dyDescent="0.25">
      <c r="A262" s="94" t="str">
        <f t="shared" si="3"/>
        <v>Физические лица с ОВЗ и инвалиды44.03.01 Педагогическое образованиеОчная</v>
      </c>
      <c r="B262" s="153">
        <v>257</v>
      </c>
      <c r="C262" s="154" t="s">
        <v>281</v>
      </c>
      <c r="D262" s="154" t="s">
        <v>1099</v>
      </c>
      <c r="E262" s="155" t="s">
        <v>282</v>
      </c>
      <c r="F262" s="154" t="s">
        <v>479</v>
      </c>
      <c r="G262" s="154" t="s">
        <v>480</v>
      </c>
      <c r="H262" s="155" t="s">
        <v>1238</v>
      </c>
      <c r="I262" s="155"/>
      <c r="J262" s="154" t="s">
        <v>482</v>
      </c>
      <c r="K262" s="156" t="s">
        <v>483</v>
      </c>
      <c r="L262" s="155" t="s">
        <v>288</v>
      </c>
      <c r="M262" s="156" t="s">
        <v>9</v>
      </c>
      <c r="N262" s="156" t="s">
        <v>503</v>
      </c>
      <c r="O262" s="156" t="s">
        <v>290</v>
      </c>
      <c r="P262" s="156" t="s">
        <v>2</v>
      </c>
      <c r="Q262" s="156" t="s">
        <v>290</v>
      </c>
      <c r="R262" s="155" t="s">
        <v>291</v>
      </c>
      <c r="S262" s="156" t="s">
        <v>485</v>
      </c>
      <c r="T262" s="155" t="s">
        <v>486</v>
      </c>
      <c r="U262" s="155" t="s">
        <v>486</v>
      </c>
      <c r="V262" s="156" t="s">
        <v>294</v>
      </c>
      <c r="W262" s="156" t="s">
        <v>290</v>
      </c>
      <c r="X262" s="156" t="s">
        <v>290</v>
      </c>
      <c r="Y262" s="156" t="s">
        <v>295</v>
      </c>
      <c r="Z262" s="156" t="s">
        <v>290</v>
      </c>
      <c r="AA262" s="156" t="s">
        <v>290</v>
      </c>
      <c r="AB262" s="156" t="s">
        <v>1239</v>
      </c>
      <c r="AC262" s="156" t="s">
        <v>290</v>
      </c>
      <c r="AD262" s="156" t="s">
        <v>290</v>
      </c>
      <c r="AE262" s="156" t="s">
        <v>1317</v>
      </c>
      <c r="AF262" s="157" t="s">
        <v>586</v>
      </c>
      <c r="AG262" s="156" t="s">
        <v>290</v>
      </c>
      <c r="AH262" s="155" t="s">
        <v>297</v>
      </c>
      <c r="AI262" s="155" t="s">
        <v>297</v>
      </c>
      <c r="AJ262" s="156" t="s">
        <v>290</v>
      </c>
      <c r="AK262" s="158" t="s">
        <v>298</v>
      </c>
      <c r="AL262" s="159" t="s">
        <v>299</v>
      </c>
    </row>
    <row r="263" spans="1:38" ht="409.5" x14ac:dyDescent="0.25">
      <c r="A263" s="94" t="str">
        <f t="shared" ref="A263:A326" si="4">M263&amp;N263&amp;O263&amp;P263</f>
        <v>Физические лица с ОВЗ и инвалиды44.03.01 Педагогическое образованиеЗаочная</v>
      </c>
      <c r="B263" s="153">
        <v>258</v>
      </c>
      <c r="C263" s="154" t="s">
        <v>281</v>
      </c>
      <c r="D263" s="154" t="s">
        <v>1099</v>
      </c>
      <c r="E263" s="155" t="s">
        <v>282</v>
      </c>
      <c r="F263" s="154" t="s">
        <v>479</v>
      </c>
      <c r="G263" s="154" t="s">
        <v>480</v>
      </c>
      <c r="H263" s="155" t="s">
        <v>577</v>
      </c>
      <c r="I263" s="155"/>
      <c r="J263" s="154" t="s">
        <v>482</v>
      </c>
      <c r="K263" s="156" t="s">
        <v>483</v>
      </c>
      <c r="L263" s="155" t="s">
        <v>288</v>
      </c>
      <c r="M263" s="156" t="s">
        <v>9</v>
      </c>
      <c r="N263" s="156" t="s">
        <v>503</v>
      </c>
      <c r="O263" s="156" t="s">
        <v>290</v>
      </c>
      <c r="P263" s="156" t="s">
        <v>36</v>
      </c>
      <c r="Q263" s="156" t="s">
        <v>290</v>
      </c>
      <c r="R263" s="155" t="s">
        <v>291</v>
      </c>
      <c r="S263" s="156" t="s">
        <v>485</v>
      </c>
      <c r="T263" s="155" t="s">
        <v>486</v>
      </c>
      <c r="U263" s="155" t="s">
        <v>486</v>
      </c>
      <c r="V263" s="156" t="s">
        <v>294</v>
      </c>
      <c r="W263" s="156" t="s">
        <v>290</v>
      </c>
      <c r="X263" s="156" t="s">
        <v>290</v>
      </c>
      <c r="Y263" s="156" t="s">
        <v>295</v>
      </c>
      <c r="Z263" s="156" t="s">
        <v>290</v>
      </c>
      <c r="AA263" s="156" t="s">
        <v>290</v>
      </c>
      <c r="AB263" s="156" t="s">
        <v>1132</v>
      </c>
      <c r="AC263" s="156" t="s">
        <v>290</v>
      </c>
      <c r="AD263" s="156" t="s">
        <v>290</v>
      </c>
      <c r="AE263" s="156" t="s">
        <v>290</v>
      </c>
      <c r="AF263" s="157" t="s">
        <v>493</v>
      </c>
      <c r="AG263" s="156" t="s">
        <v>290</v>
      </c>
      <c r="AH263" s="155" t="s">
        <v>297</v>
      </c>
      <c r="AI263" s="155" t="s">
        <v>297</v>
      </c>
      <c r="AJ263" s="156" t="s">
        <v>290</v>
      </c>
      <c r="AK263" s="158" t="s">
        <v>298</v>
      </c>
      <c r="AL263" s="159" t="s">
        <v>299</v>
      </c>
    </row>
    <row r="264" spans="1:38" ht="409.5" x14ac:dyDescent="0.25">
      <c r="A264" s="94" t="str">
        <f t="shared" si="4"/>
        <v>Физические лица за исключением лиц с ОВЗ и инвалидов44.03.02 Психолого-педагогическое образованиеОчная</v>
      </c>
      <c r="B264" s="153">
        <v>259</v>
      </c>
      <c r="C264" s="154" t="s">
        <v>281</v>
      </c>
      <c r="D264" s="154" t="s">
        <v>1099</v>
      </c>
      <c r="E264" s="155" t="s">
        <v>282</v>
      </c>
      <c r="F264" s="154" t="s">
        <v>479</v>
      </c>
      <c r="G264" s="154" t="s">
        <v>480</v>
      </c>
      <c r="H264" s="155" t="s">
        <v>505</v>
      </c>
      <c r="I264" s="155"/>
      <c r="J264" s="154" t="s">
        <v>482</v>
      </c>
      <c r="K264" s="156" t="s">
        <v>483</v>
      </c>
      <c r="L264" s="155" t="s">
        <v>288</v>
      </c>
      <c r="M264" s="156" t="s">
        <v>1</v>
      </c>
      <c r="N264" s="156" t="s">
        <v>506</v>
      </c>
      <c r="O264" s="156" t="s">
        <v>290</v>
      </c>
      <c r="P264" s="156" t="s">
        <v>2</v>
      </c>
      <c r="Q264" s="156" t="s">
        <v>290</v>
      </c>
      <c r="R264" s="155" t="s">
        <v>291</v>
      </c>
      <c r="S264" s="156" t="s">
        <v>485</v>
      </c>
      <c r="T264" s="155" t="s">
        <v>486</v>
      </c>
      <c r="U264" s="155" t="s">
        <v>486</v>
      </c>
      <c r="V264" s="156" t="s">
        <v>294</v>
      </c>
      <c r="W264" s="156" t="s">
        <v>290</v>
      </c>
      <c r="X264" s="156" t="s">
        <v>290</v>
      </c>
      <c r="Y264" s="156" t="s">
        <v>295</v>
      </c>
      <c r="Z264" s="156" t="s">
        <v>290</v>
      </c>
      <c r="AA264" s="156" t="s">
        <v>290</v>
      </c>
      <c r="AB264" s="156" t="s">
        <v>1132</v>
      </c>
      <c r="AC264" s="156" t="s">
        <v>290</v>
      </c>
      <c r="AD264" s="156" t="s">
        <v>290</v>
      </c>
      <c r="AE264" s="156" t="s">
        <v>290</v>
      </c>
      <c r="AF264" s="157" t="s">
        <v>493</v>
      </c>
      <c r="AG264" s="156" t="s">
        <v>290</v>
      </c>
      <c r="AH264" s="155" t="s">
        <v>297</v>
      </c>
      <c r="AI264" s="155" t="s">
        <v>297</v>
      </c>
      <c r="AJ264" s="156" t="s">
        <v>290</v>
      </c>
      <c r="AK264" s="158" t="s">
        <v>298</v>
      </c>
      <c r="AL264" s="159" t="s">
        <v>299</v>
      </c>
    </row>
    <row r="265" spans="1:38" ht="409.5" x14ac:dyDescent="0.25">
      <c r="A265" s="94" t="str">
        <f t="shared" si="4"/>
        <v>Физические лица за исключением лиц с ОВЗ и инвалидов44.03.03 Специальное (дефектологическое) образованиеОчная</v>
      </c>
      <c r="B265" s="153">
        <v>260</v>
      </c>
      <c r="C265" s="154" t="s">
        <v>281</v>
      </c>
      <c r="D265" s="154" t="s">
        <v>1099</v>
      </c>
      <c r="E265" s="155" t="s">
        <v>282</v>
      </c>
      <c r="F265" s="154" t="s">
        <v>479</v>
      </c>
      <c r="G265" s="154" t="s">
        <v>480</v>
      </c>
      <c r="H265" s="155" t="s">
        <v>507</v>
      </c>
      <c r="I265" s="155"/>
      <c r="J265" s="154" t="s">
        <v>482</v>
      </c>
      <c r="K265" s="156" t="s">
        <v>483</v>
      </c>
      <c r="L265" s="155" t="s">
        <v>288</v>
      </c>
      <c r="M265" s="156" t="s">
        <v>1</v>
      </c>
      <c r="N265" s="156" t="s">
        <v>508</v>
      </c>
      <c r="O265" s="156" t="s">
        <v>290</v>
      </c>
      <c r="P265" s="156" t="s">
        <v>2</v>
      </c>
      <c r="Q265" s="156" t="s">
        <v>290</v>
      </c>
      <c r="R265" s="155" t="s">
        <v>291</v>
      </c>
      <c r="S265" s="156" t="s">
        <v>485</v>
      </c>
      <c r="T265" s="155" t="s">
        <v>486</v>
      </c>
      <c r="U265" s="155" t="s">
        <v>486</v>
      </c>
      <c r="V265" s="156" t="s">
        <v>294</v>
      </c>
      <c r="W265" s="156" t="s">
        <v>290</v>
      </c>
      <c r="X265" s="156" t="s">
        <v>290</v>
      </c>
      <c r="Y265" s="156" t="s">
        <v>295</v>
      </c>
      <c r="Z265" s="156" t="s">
        <v>290</v>
      </c>
      <c r="AA265" s="156" t="s">
        <v>290</v>
      </c>
      <c r="AB265" s="156" t="s">
        <v>1132</v>
      </c>
      <c r="AC265" s="156" t="s">
        <v>290</v>
      </c>
      <c r="AD265" s="156" t="s">
        <v>290</v>
      </c>
      <c r="AE265" s="156" t="s">
        <v>290</v>
      </c>
      <c r="AF265" s="157" t="s">
        <v>493</v>
      </c>
      <c r="AG265" s="156" t="s">
        <v>290</v>
      </c>
      <c r="AH265" s="155" t="s">
        <v>297</v>
      </c>
      <c r="AI265" s="155" t="s">
        <v>297</v>
      </c>
      <c r="AJ265" s="156" t="s">
        <v>290</v>
      </c>
      <c r="AK265" s="158" t="s">
        <v>298</v>
      </c>
      <c r="AL265" s="159" t="s">
        <v>299</v>
      </c>
    </row>
    <row r="266" spans="1:38" ht="409.5" x14ac:dyDescent="0.25">
      <c r="A266" s="94" t="str">
        <f t="shared" si="4"/>
        <v>Физические лица за исключением лиц с ОВЗ и инвалидов44.03.03 Специальное (дефектологическое) образованиеЗаочная</v>
      </c>
      <c r="B266" s="153">
        <v>261</v>
      </c>
      <c r="C266" s="154" t="s">
        <v>281</v>
      </c>
      <c r="D266" s="154" t="s">
        <v>1099</v>
      </c>
      <c r="E266" s="155" t="s">
        <v>282</v>
      </c>
      <c r="F266" s="154" t="s">
        <v>479</v>
      </c>
      <c r="G266" s="154" t="s">
        <v>480</v>
      </c>
      <c r="H266" s="155" t="s">
        <v>509</v>
      </c>
      <c r="I266" s="155"/>
      <c r="J266" s="154" t="s">
        <v>482</v>
      </c>
      <c r="K266" s="156" t="s">
        <v>483</v>
      </c>
      <c r="L266" s="155" t="s">
        <v>288</v>
      </c>
      <c r="M266" s="156" t="s">
        <v>1</v>
      </c>
      <c r="N266" s="156" t="s">
        <v>508</v>
      </c>
      <c r="O266" s="156" t="s">
        <v>290</v>
      </c>
      <c r="P266" s="156" t="s">
        <v>36</v>
      </c>
      <c r="Q266" s="156" t="s">
        <v>290</v>
      </c>
      <c r="R266" s="155" t="s">
        <v>291</v>
      </c>
      <c r="S266" s="156" t="s">
        <v>485</v>
      </c>
      <c r="T266" s="155" t="s">
        <v>486</v>
      </c>
      <c r="U266" s="155" t="s">
        <v>486</v>
      </c>
      <c r="V266" s="156" t="s">
        <v>294</v>
      </c>
      <c r="W266" s="156" t="s">
        <v>290</v>
      </c>
      <c r="X266" s="156" t="s">
        <v>290</v>
      </c>
      <c r="Y266" s="156" t="s">
        <v>295</v>
      </c>
      <c r="Z266" s="156" t="s">
        <v>290</v>
      </c>
      <c r="AA266" s="156" t="s">
        <v>290</v>
      </c>
      <c r="AB266" s="156" t="s">
        <v>1132</v>
      </c>
      <c r="AC266" s="156" t="s">
        <v>290</v>
      </c>
      <c r="AD266" s="156" t="s">
        <v>290</v>
      </c>
      <c r="AE266" s="156" t="s">
        <v>290</v>
      </c>
      <c r="AF266" s="157" t="s">
        <v>493</v>
      </c>
      <c r="AG266" s="156" t="s">
        <v>290</v>
      </c>
      <c r="AH266" s="155" t="s">
        <v>297</v>
      </c>
      <c r="AI266" s="155" t="s">
        <v>297</v>
      </c>
      <c r="AJ266" s="156" t="s">
        <v>290</v>
      </c>
      <c r="AK266" s="158" t="s">
        <v>298</v>
      </c>
      <c r="AL266" s="159" t="s">
        <v>299</v>
      </c>
    </row>
    <row r="267" spans="1:38" ht="409.5" x14ac:dyDescent="0.25">
      <c r="A267" s="94" t="str">
        <f t="shared" si="4"/>
        <v>Физические лица с ОВЗ и инвалиды44.03.03 Специальное (дефектологическое) образованиеОчная</v>
      </c>
      <c r="B267" s="153">
        <v>262</v>
      </c>
      <c r="C267" s="154" t="s">
        <v>281</v>
      </c>
      <c r="D267" s="154" t="s">
        <v>1099</v>
      </c>
      <c r="E267" s="155" t="s">
        <v>282</v>
      </c>
      <c r="F267" s="154" t="s">
        <v>479</v>
      </c>
      <c r="G267" s="154" t="s">
        <v>480</v>
      </c>
      <c r="H267" s="155" t="s">
        <v>977</v>
      </c>
      <c r="I267" s="155"/>
      <c r="J267" s="154" t="s">
        <v>482</v>
      </c>
      <c r="K267" s="156" t="s">
        <v>483</v>
      </c>
      <c r="L267" s="155" t="s">
        <v>288</v>
      </c>
      <c r="M267" s="156" t="s">
        <v>9</v>
      </c>
      <c r="N267" s="156" t="s">
        <v>508</v>
      </c>
      <c r="O267" s="156" t="s">
        <v>290</v>
      </c>
      <c r="P267" s="156" t="s">
        <v>2</v>
      </c>
      <c r="Q267" s="156" t="s">
        <v>290</v>
      </c>
      <c r="R267" s="155" t="s">
        <v>291</v>
      </c>
      <c r="S267" s="156" t="s">
        <v>485</v>
      </c>
      <c r="T267" s="155" t="s">
        <v>486</v>
      </c>
      <c r="U267" s="155" t="s">
        <v>486</v>
      </c>
      <c r="V267" s="156" t="s">
        <v>294</v>
      </c>
      <c r="W267" s="156" t="s">
        <v>290</v>
      </c>
      <c r="X267" s="156" t="s">
        <v>290</v>
      </c>
      <c r="Y267" s="156" t="s">
        <v>295</v>
      </c>
      <c r="Z267" s="156" t="s">
        <v>290</v>
      </c>
      <c r="AA267" s="156" t="s">
        <v>290</v>
      </c>
      <c r="AB267" s="156" t="s">
        <v>1181</v>
      </c>
      <c r="AC267" s="156" t="s">
        <v>290</v>
      </c>
      <c r="AD267" s="156" t="s">
        <v>290</v>
      </c>
      <c r="AE267" s="156" t="s">
        <v>1317</v>
      </c>
      <c r="AF267" s="157" t="s">
        <v>493</v>
      </c>
      <c r="AG267" s="156" t="s">
        <v>290</v>
      </c>
      <c r="AH267" s="155" t="s">
        <v>297</v>
      </c>
      <c r="AI267" s="155" t="s">
        <v>297</v>
      </c>
      <c r="AJ267" s="156" t="s">
        <v>290</v>
      </c>
      <c r="AK267" s="158" t="s">
        <v>298</v>
      </c>
      <c r="AL267" s="159" t="s">
        <v>299</v>
      </c>
    </row>
    <row r="268" spans="1:38" ht="409.5" x14ac:dyDescent="0.25">
      <c r="A268" s="94" t="str">
        <f t="shared" si="4"/>
        <v>Физические лица с ОВЗ и инвалиды44.03.03 Специальное (дефектологическое) образованиеЗаочная</v>
      </c>
      <c r="B268" s="153">
        <v>263</v>
      </c>
      <c r="C268" s="154" t="s">
        <v>281</v>
      </c>
      <c r="D268" s="154" t="s">
        <v>1099</v>
      </c>
      <c r="E268" s="155" t="s">
        <v>282</v>
      </c>
      <c r="F268" s="154" t="s">
        <v>479</v>
      </c>
      <c r="G268" s="154" t="s">
        <v>480</v>
      </c>
      <c r="H268" s="155" t="s">
        <v>578</v>
      </c>
      <c r="I268" s="155"/>
      <c r="J268" s="154" t="s">
        <v>482</v>
      </c>
      <c r="K268" s="156" t="s">
        <v>483</v>
      </c>
      <c r="L268" s="155" t="s">
        <v>288</v>
      </c>
      <c r="M268" s="156" t="s">
        <v>9</v>
      </c>
      <c r="N268" s="156" t="s">
        <v>508</v>
      </c>
      <c r="O268" s="156" t="s">
        <v>290</v>
      </c>
      <c r="P268" s="156" t="s">
        <v>36</v>
      </c>
      <c r="Q268" s="156" t="s">
        <v>290</v>
      </c>
      <c r="R268" s="155" t="s">
        <v>291</v>
      </c>
      <c r="S268" s="156" t="s">
        <v>485</v>
      </c>
      <c r="T268" s="155" t="s">
        <v>486</v>
      </c>
      <c r="U268" s="155" t="s">
        <v>486</v>
      </c>
      <c r="V268" s="156" t="s">
        <v>294</v>
      </c>
      <c r="W268" s="156" t="s">
        <v>290</v>
      </c>
      <c r="X268" s="156" t="s">
        <v>290</v>
      </c>
      <c r="Y268" s="156" t="s">
        <v>295</v>
      </c>
      <c r="Z268" s="156" t="s">
        <v>290</v>
      </c>
      <c r="AA268" s="156" t="s">
        <v>290</v>
      </c>
      <c r="AB268" s="156" t="s">
        <v>1132</v>
      </c>
      <c r="AC268" s="156" t="s">
        <v>290</v>
      </c>
      <c r="AD268" s="156" t="s">
        <v>290</v>
      </c>
      <c r="AE268" s="156" t="s">
        <v>290</v>
      </c>
      <c r="AF268" s="157" t="s">
        <v>493</v>
      </c>
      <c r="AG268" s="156" t="s">
        <v>290</v>
      </c>
      <c r="AH268" s="155" t="s">
        <v>297</v>
      </c>
      <c r="AI268" s="155" t="s">
        <v>297</v>
      </c>
      <c r="AJ268" s="156" t="s">
        <v>290</v>
      </c>
      <c r="AK268" s="158" t="s">
        <v>298</v>
      </c>
      <c r="AL268" s="159" t="s">
        <v>299</v>
      </c>
    </row>
    <row r="269" spans="1:38" ht="409.5" x14ac:dyDescent="0.25">
      <c r="A269" s="94" t="str">
        <f t="shared" si="4"/>
        <v>Физические лица за исключением лиц с ОВЗ и инвалидов44.03.04 Профессиональное обучение (по отраслям)Очная</v>
      </c>
      <c r="B269" s="153">
        <v>264</v>
      </c>
      <c r="C269" s="154" t="s">
        <v>281</v>
      </c>
      <c r="D269" s="154" t="s">
        <v>1099</v>
      </c>
      <c r="E269" s="155" t="s">
        <v>282</v>
      </c>
      <c r="F269" s="154" t="s">
        <v>479</v>
      </c>
      <c r="G269" s="154" t="s">
        <v>480</v>
      </c>
      <c r="H269" s="155" t="s">
        <v>596</v>
      </c>
      <c r="I269" s="155"/>
      <c r="J269" s="154" t="s">
        <v>482</v>
      </c>
      <c r="K269" s="156" t="s">
        <v>483</v>
      </c>
      <c r="L269" s="155" t="s">
        <v>288</v>
      </c>
      <c r="M269" s="156" t="s">
        <v>1</v>
      </c>
      <c r="N269" s="156" t="s">
        <v>597</v>
      </c>
      <c r="O269" s="156" t="s">
        <v>290</v>
      </c>
      <c r="P269" s="156" t="s">
        <v>2</v>
      </c>
      <c r="Q269" s="156" t="s">
        <v>290</v>
      </c>
      <c r="R269" s="155" t="s">
        <v>291</v>
      </c>
      <c r="S269" s="156" t="s">
        <v>485</v>
      </c>
      <c r="T269" s="155" t="s">
        <v>486</v>
      </c>
      <c r="U269" s="155" t="s">
        <v>486</v>
      </c>
      <c r="V269" s="156" t="s">
        <v>294</v>
      </c>
      <c r="W269" s="156" t="s">
        <v>290</v>
      </c>
      <c r="X269" s="156" t="s">
        <v>290</v>
      </c>
      <c r="Y269" s="156" t="s">
        <v>295</v>
      </c>
      <c r="Z269" s="156" t="s">
        <v>290</v>
      </c>
      <c r="AA269" s="156" t="s">
        <v>290</v>
      </c>
      <c r="AB269" s="156" t="s">
        <v>1132</v>
      </c>
      <c r="AC269" s="156" t="s">
        <v>290</v>
      </c>
      <c r="AD269" s="156" t="s">
        <v>290</v>
      </c>
      <c r="AE269" s="156" t="s">
        <v>290</v>
      </c>
      <c r="AF269" s="157" t="s">
        <v>586</v>
      </c>
      <c r="AG269" s="156" t="s">
        <v>290</v>
      </c>
      <c r="AH269" s="155" t="s">
        <v>297</v>
      </c>
      <c r="AI269" s="155" t="s">
        <v>297</v>
      </c>
      <c r="AJ269" s="156" t="s">
        <v>290</v>
      </c>
      <c r="AK269" s="158" t="s">
        <v>298</v>
      </c>
      <c r="AL269" s="159" t="s">
        <v>299</v>
      </c>
    </row>
    <row r="270" spans="1:38" ht="409.5" x14ac:dyDescent="0.25">
      <c r="A270" s="94" t="str">
        <f t="shared" si="4"/>
        <v>Физические лица за исключением лиц с ОВЗ и инвалидов44.03.05 Педагогическое образование (с двумя профилями подготовки)Очная</v>
      </c>
      <c r="B270" s="153">
        <v>265</v>
      </c>
      <c r="C270" s="154" t="s">
        <v>281</v>
      </c>
      <c r="D270" s="154" t="s">
        <v>1099</v>
      </c>
      <c r="E270" s="155" t="s">
        <v>282</v>
      </c>
      <c r="F270" s="154" t="s">
        <v>479</v>
      </c>
      <c r="G270" s="154" t="s">
        <v>480</v>
      </c>
      <c r="H270" s="155" t="s">
        <v>510</v>
      </c>
      <c r="I270" s="155"/>
      <c r="J270" s="154" t="s">
        <v>482</v>
      </c>
      <c r="K270" s="156" t="s">
        <v>483</v>
      </c>
      <c r="L270" s="155" t="s">
        <v>288</v>
      </c>
      <c r="M270" s="156" t="s">
        <v>1</v>
      </c>
      <c r="N270" s="156" t="s">
        <v>511</v>
      </c>
      <c r="O270" s="156" t="s">
        <v>290</v>
      </c>
      <c r="P270" s="156" t="s">
        <v>2</v>
      </c>
      <c r="Q270" s="156" t="s">
        <v>290</v>
      </c>
      <c r="R270" s="155" t="s">
        <v>291</v>
      </c>
      <c r="S270" s="156" t="s">
        <v>485</v>
      </c>
      <c r="T270" s="155" t="s">
        <v>486</v>
      </c>
      <c r="U270" s="155" t="s">
        <v>486</v>
      </c>
      <c r="V270" s="156" t="s">
        <v>294</v>
      </c>
      <c r="W270" s="156" t="s">
        <v>290</v>
      </c>
      <c r="X270" s="156" t="s">
        <v>290</v>
      </c>
      <c r="Y270" s="156" t="s">
        <v>295</v>
      </c>
      <c r="Z270" s="156" t="s">
        <v>290</v>
      </c>
      <c r="AA270" s="156" t="s">
        <v>290</v>
      </c>
      <c r="AB270" s="156" t="s">
        <v>1132</v>
      </c>
      <c r="AC270" s="156" t="s">
        <v>290</v>
      </c>
      <c r="AD270" s="156" t="s">
        <v>290</v>
      </c>
      <c r="AE270" s="156" t="s">
        <v>290</v>
      </c>
      <c r="AF270" s="157" t="s">
        <v>493</v>
      </c>
      <c r="AG270" s="156" t="s">
        <v>290</v>
      </c>
      <c r="AH270" s="155" t="s">
        <v>297</v>
      </c>
      <c r="AI270" s="155" t="s">
        <v>297</v>
      </c>
      <c r="AJ270" s="156" t="s">
        <v>290</v>
      </c>
      <c r="AK270" s="158" t="s">
        <v>298</v>
      </c>
      <c r="AL270" s="159" t="s">
        <v>299</v>
      </c>
    </row>
    <row r="271" spans="1:38" ht="409.5" x14ac:dyDescent="0.25">
      <c r="A271" s="94" t="str">
        <f t="shared" si="4"/>
        <v>Физические лица за исключением лиц с ОВЗ и инвалидов44.03.05 Педагогическое образование (с двумя профилями подготовки)Заочная</v>
      </c>
      <c r="B271" s="153">
        <v>266</v>
      </c>
      <c r="C271" s="154" t="s">
        <v>281</v>
      </c>
      <c r="D271" s="154" t="s">
        <v>1099</v>
      </c>
      <c r="E271" s="155" t="s">
        <v>282</v>
      </c>
      <c r="F271" s="154" t="s">
        <v>479</v>
      </c>
      <c r="G271" s="154" t="s">
        <v>480</v>
      </c>
      <c r="H271" s="155" t="s">
        <v>512</v>
      </c>
      <c r="I271" s="155"/>
      <c r="J271" s="154" t="s">
        <v>482</v>
      </c>
      <c r="K271" s="156" t="s">
        <v>483</v>
      </c>
      <c r="L271" s="155" t="s">
        <v>288</v>
      </c>
      <c r="M271" s="156" t="s">
        <v>1</v>
      </c>
      <c r="N271" s="156" t="s">
        <v>511</v>
      </c>
      <c r="O271" s="156" t="s">
        <v>290</v>
      </c>
      <c r="P271" s="156" t="s">
        <v>36</v>
      </c>
      <c r="Q271" s="156" t="s">
        <v>290</v>
      </c>
      <c r="R271" s="155" t="s">
        <v>291</v>
      </c>
      <c r="S271" s="156" t="s">
        <v>485</v>
      </c>
      <c r="T271" s="155" t="s">
        <v>486</v>
      </c>
      <c r="U271" s="155" t="s">
        <v>486</v>
      </c>
      <c r="V271" s="156" t="s">
        <v>294</v>
      </c>
      <c r="W271" s="156" t="s">
        <v>290</v>
      </c>
      <c r="X271" s="156" t="s">
        <v>290</v>
      </c>
      <c r="Y271" s="156" t="s">
        <v>295</v>
      </c>
      <c r="Z271" s="156" t="s">
        <v>290</v>
      </c>
      <c r="AA271" s="156" t="s">
        <v>290</v>
      </c>
      <c r="AB271" s="156" t="s">
        <v>1132</v>
      </c>
      <c r="AC271" s="156" t="s">
        <v>290</v>
      </c>
      <c r="AD271" s="156" t="s">
        <v>290</v>
      </c>
      <c r="AE271" s="156" t="s">
        <v>290</v>
      </c>
      <c r="AF271" s="157" t="s">
        <v>493</v>
      </c>
      <c r="AG271" s="156" t="s">
        <v>290</v>
      </c>
      <c r="AH271" s="155" t="s">
        <v>297</v>
      </c>
      <c r="AI271" s="155" t="s">
        <v>297</v>
      </c>
      <c r="AJ271" s="156" t="s">
        <v>290</v>
      </c>
      <c r="AK271" s="158" t="s">
        <v>298</v>
      </c>
      <c r="AL271" s="159" t="s">
        <v>299</v>
      </c>
    </row>
    <row r="272" spans="1:38" ht="409.5" x14ac:dyDescent="0.25">
      <c r="A272" s="94" t="str">
        <f t="shared" si="4"/>
        <v>Физические лица с ОВЗ и инвалиды44.03.05 Педагогическое образование (с двумя профилями подготовки)Очная</v>
      </c>
      <c r="B272" s="153">
        <v>267</v>
      </c>
      <c r="C272" s="154" t="s">
        <v>281</v>
      </c>
      <c r="D272" s="154" t="s">
        <v>1099</v>
      </c>
      <c r="E272" s="155" t="s">
        <v>282</v>
      </c>
      <c r="F272" s="154" t="s">
        <v>479</v>
      </c>
      <c r="G272" s="154" t="s">
        <v>480</v>
      </c>
      <c r="H272" s="155" t="s">
        <v>579</v>
      </c>
      <c r="I272" s="155"/>
      <c r="J272" s="154" t="s">
        <v>482</v>
      </c>
      <c r="K272" s="156" t="s">
        <v>483</v>
      </c>
      <c r="L272" s="155" t="s">
        <v>288</v>
      </c>
      <c r="M272" s="156" t="s">
        <v>9</v>
      </c>
      <c r="N272" s="156" t="s">
        <v>511</v>
      </c>
      <c r="O272" s="156" t="s">
        <v>290</v>
      </c>
      <c r="P272" s="156" t="s">
        <v>2</v>
      </c>
      <c r="Q272" s="156" t="s">
        <v>290</v>
      </c>
      <c r="R272" s="155" t="s">
        <v>291</v>
      </c>
      <c r="S272" s="156" t="s">
        <v>485</v>
      </c>
      <c r="T272" s="155" t="s">
        <v>486</v>
      </c>
      <c r="U272" s="155" t="s">
        <v>486</v>
      </c>
      <c r="V272" s="156" t="s">
        <v>294</v>
      </c>
      <c r="W272" s="156" t="s">
        <v>290</v>
      </c>
      <c r="X272" s="156" t="s">
        <v>290</v>
      </c>
      <c r="Y272" s="156" t="s">
        <v>295</v>
      </c>
      <c r="Z272" s="156" t="s">
        <v>290</v>
      </c>
      <c r="AA272" s="156" t="s">
        <v>290</v>
      </c>
      <c r="AB272" s="156" t="s">
        <v>1137</v>
      </c>
      <c r="AC272" s="156" t="s">
        <v>290</v>
      </c>
      <c r="AD272" s="156" t="s">
        <v>290</v>
      </c>
      <c r="AE272" s="156" t="s">
        <v>290</v>
      </c>
      <c r="AF272" s="157" t="s">
        <v>493</v>
      </c>
      <c r="AG272" s="156" t="s">
        <v>290</v>
      </c>
      <c r="AH272" s="155" t="s">
        <v>297</v>
      </c>
      <c r="AI272" s="155" t="s">
        <v>297</v>
      </c>
      <c r="AJ272" s="156" t="s">
        <v>290</v>
      </c>
      <c r="AK272" s="158" t="s">
        <v>298</v>
      </c>
      <c r="AL272" s="159" t="s">
        <v>299</v>
      </c>
    </row>
    <row r="273" spans="1:38" ht="409.5" x14ac:dyDescent="0.25">
      <c r="A273" s="94" t="str">
        <f t="shared" si="4"/>
        <v>Физические лица за исключением лиц с ОВЗ и инвалидов45.03.02 ЛингвистикаОчная</v>
      </c>
      <c r="B273" s="153">
        <v>268</v>
      </c>
      <c r="C273" s="154" t="s">
        <v>281</v>
      </c>
      <c r="D273" s="154" t="s">
        <v>1099</v>
      </c>
      <c r="E273" s="155" t="s">
        <v>282</v>
      </c>
      <c r="F273" s="154" t="s">
        <v>479</v>
      </c>
      <c r="G273" s="154" t="s">
        <v>480</v>
      </c>
      <c r="H273" s="155" t="s">
        <v>598</v>
      </c>
      <c r="I273" s="155"/>
      <c r="J273" s="154" t="s">
        <v>482</v>
      </c>
      <c r="K273" s="156" t="s">
        <v>483</v>
      </c>
      <c r="L273" s="155" t="s">
        <v>288</v>
      </c>
      <c r="M273" s="156" t="s">
        <v>1</v>
      </c>
      <c r="N273" s="156" t="s">
        <v>599</v>
      </c>
      <c r="O273" s="156" t="s">
        <v>290</v>
      </c>
      <c r="P273" s="156" t="s">
        <v>2</v>
      </c>
      <c r="Q273" s="156" t="s">
        <v>290</v>
      </c>
      <c r="R273" s="155" t="s">
        <v>291</v>
      </c>
      <c r="S273" s="156" t="s">
        <v>485</v>
      </c>
      <c r="T273" s="155" t="s">
        <v>486</v>
      </c>
      <c r="U273" s="155" t="s">
        <v>486</v>
      </c>
      <c r="V273" s="156" t="s">
        <v>294</v>
      </c>
      <c r="W273" s="156" t="s">
        <v>290</v>
      </c>
      <c r="X273" s="156" t="s">
        <v>290</v>
      </c>
      <c r="Y273" s="156" t="s">
        <v>295</v>
      </c>
      <c r="Z273" s="156" t="s">
        <v>290</v>
      </c>
      <c r="AA273" s="156" t="s">
        <v>290</v>
      </c>
      <c r="AB273" s="156" t="s">
        <v>1133</v>
      </c>
      <c r="AC273" s="156" t="s">
        <v>290</v>
      </c>
      <c r="AD273" s="156" t="s">
        <v>290</v>
      </c>
      <c r="AE273" s="156" t="s">
        <v>290</v>
      </c>
      <c r="AF273" s="157" t="s">
        <v>586</v>
      </c>
      <c r="AG273" s="156" t="s">
        <v>290</v>
      </c>
      <c r="AH273" s="155" t="s">
        <v>297</v>
      </c>
      <c r="AI273" s="155" t="s">
        <v>297</v>
      </c>
      <c r="AJ273" s="156" t="s">
        <v>290</v>
      </c>
      <c r="AK273" s="158" t="s">
        <v>298</v>
      </c>
      <c r="AL273" s="159" t="s">
        <v>299</v>
      </c>
    </row>
    <row r="274" spans="1:38" ht="409.5" x14ac:dyDescent="0.25">
      <c r="A274" s="94" t="str">
        <f t="shared" si="4"/>
        <v>Физические лица с ОВЗ и инвалиды45.03.02 ЛингвистикаОчная</v>
      </c>
      <c r="B274" s="153">
        <v>269</v>
      </c>
      <c r="C274" s="154" t="s">
        <v>281</v>
      </c>
      <c r="D274" s="154" t="s">
        <v>1099</v>
      </c>
      <c r="E274" s="155" t="s">
        <v>282</v>
      </c>
      <c r="F274" s="154" t="s">
        <v>479</v>
      </c>
      <c r="G274" s="154" t="s">
        <v>480</v>
      </c>
      <c r="H274" s="155" t="s">
        <v>1085</v>
      </c>
      <c r="I274" s="155"/>
      <c r="J274" s="154" t="s">
        <v>482</v>
      </c>
      <c r="K274" s="156" t="s">
        <v>483</v>
      </c>
      <c r="L274" s="155" t="s">
        <v>288</v>
      </c>
      <c r="M274" s="156" t="s">
        <v>9</v>
      </c>
      <c r="N274" s="156" t="s">
        <v>599</v>
      </c>
      <c r="O274" s="156" t="s">
        <v>290</v>
      </c>
      <c r="P274" s="156" t="s">
        <v>2</v>
      </c>
      <c r="Q274" s="156" t="s">
        <v>290</v>
      </c>
      <c r="R274" s="155" t="s">
        <v>291</v>
      </c>
      <c r="S274" s="156" t="s">
        <v>485</v>
      </c>
      <c r="T274" s="155" t="s">
        <v>486</v>
      </c>
      <c r="U274" s="155" t="s">
        <v>486</v>
      </c>
      <c r="V274" s="156" t="s">
        <v>294</v>
      </c>
      <c r="W274" s="156" t="s">
        <v>290</v>
      </c>
      <c r="X274" s="156" t="s">
        <v>290</v>
      </c>
      <c r="Y274" s="156" t="s">
        <v>295</v>
      </c>
      <c r="Z274" s="156" t="s">
        <v>290</v>
      </c>
      <c r="AA274" s="156" t="s">
        <v>290</v>
      </c>
      <c r="AB274" s="156" t="s">
        <v>1239</v>
      </c>
      <c r="AC274" s="156" t="s">
        <v>290</v>
      </c>
      <c r="AD274" s="156" t="s">
        <v>290</v>
      </c>
      <c r="AE274" s="156" t="s">
        <v>1317</v>
      </c>
      <c r="AF274" s="157" t="s">
        <v>586</v>
      </c>
      <c r="AG274" s="156" t="s">
        <v>290</v>
      </c>
      <c r="AH274" s="155" t="s">
        <v>297</v>
      </c>
      <c r="AI274" s="155" t="s">
        <v>297</v>
      </c>
      <c r="AJ274" s="156" t="s">
        <v>290</v>
      </c>
      <c r="AK274" s="158" t="s">
        <v>298</v>
      </c>
      <c r="AL274" s="159" t="s">
        <v>299</v>
      </c>
    </row>
    <row r="275" spans="1:38" ht="409.5" x14ac:dyDescent="0.25">
      <c r="A275" s="94" t="str">
        <f t="shared" si="4"/>
        <v>Физические лица за исключением лиц с ОВЗ и инвалидов46.03.01 ИсторияОчная</v>
      </c>
      <c r="B275" s="153">
        <v>270</v>
      </c>
      <c r="C275" s="154" t="s">
        <v>281</v>
      </c>
      <c r="D275" s="154" t="s">
        <v>1099</v>
      </c>
      <c r="E275" s="155" t="s">
        <v>282</v>
      </c>
      <c r="F275" s="154" t="s">
        <v>479</v>
      </c>
      <c r="G275" s="154" t="s">
        <v>480</v>
      </c>
      <c r="H275" s="155" t="s">
        <v>600</v>
      </c>
      <c r="I275" s="155"/>
      <c r="J275" s="154" t="s">
        <v>482</v>
      </c>
      <c r="K275" s="156" t="s">
        <v>483</v>
      </c>
      <c r="L275" s="155" t="s">
        <v>288</v>
      </c>
      <c r="M275" s="156" t="s">
        <v>1</v>
      </c>
      <c r="N275" s="156" t="s">
        <v>601</v>
      </c>
      <c r="O275" s="156" t="s">
        <v>290</v>
      </c>
      <c r="P275" s="156" t="s">
        <v>2</v>
      </c>
      <c r="Q275" s="156" t="s">
        <v>290</v>
      </c>
      <c r="R275" s="155" t="s">
        <v>291</v>
      </c>
      <c r="S275" s="156" t="s">
        <v>485</v>
      </c>
      <c r="T275" s="155" t="s">
        <v>486</v>
      </c>
      <c r="U275" s="155" t="s">
        <v>486</v>
      </c>
      <c r="V275" s="156" t="s">
        <v>294</v>
      </c>
      <c r="W275" s="156" t="s">
        <v>290</v>
      </c>
      <c r="X275" s="156" t="s">
        <v>290</v>
      </c>
      <c r="Y275" s="156" t="s">
        <v>295</v>
      </c>
      <c r="Z275" s="156" t="s">
        <v>290</v>
      </c>
      <c r="AA275" s="156" t="s">
        <v>290</v>
      </c>
      <c r="AB275" s="156" t="s">
        <v>1133</v>
      </c>
      <c r="AC275" s="156" t="s">
        <v>290</v>
      </c>
      <c r="AD275" s="156" t="s">
        <v>290</v>
      </c>
      <c r="AE275" s="156" t="s">
        <v>290</v>
      </c>
      <c r="AF275" s="157" t="s">
        <v>586</v>
      </c>
      <c r="AG275" s="156" t="s">
        <v>290</v>
      </c>
      <c r="AH275" s="155" t="s">
        <v>297</v>
      </c>
      <c r="AI275" s="155" t="s">
        <v>297</v>
      </c>
      <c r="AJ275" s="156" t="s">
        <v>290</v>
      </c>
      <c r="AK275" s="158" t="s">
        <v>298</v>
      </c>
      <c r="AL275" s="159" t="s">
        <v>299</v>
      </c>
    </row>
    <row r="276" spans="1:38" ht="409.5" x14ac:dyDescent="0.25">
      <c r="A276" s="94" t="str">
        <f t="shared" si="4"/>
        <v>Физические лица с ОВЗ и инвалиды46.03.01 ИсторияОчная</v>
      </c>
      <c r="B276" s="153">
        <v>271</v>
      </c>
      <c r="C276" s="154" t="s">
        <v>281</v>
      </c>
      <c r="D276" s="154" t="s">
        <v>1099</v>
      </c>
      <c r="E276" s="155" t="s">
        <v>282</v>
      </c>
      <c r="F276" s="154" t="s">
        <v>479</v>
      </c>
      <c r="G276" s="154" t="s">
        <v>480</v>
      </c>
      <c r="H276" s="155" t="s">
        <v>1086</v>
      </c>
      <c r="I276" s="155"/>
      <c r="J276" s="154" t="s">
        <v>482</v>
      </c>
      <c r="K276" s="156" t="s">
        <v>483</v>
      </c>
      <c r="L276" s="155" t="s">
        <v>288</v>
      </c>
      <c r="M276" s="156" t="s">
        <v>9</v>
      </c>
      <c r="N276" s="156" t="s">
        <v>601</v>
      </c>
      <c r="O276" s="156" t="s">
        <v>290</v>
      </c>
      <c r="P276" s="156" t="s">
        <v>2</v>
      </c>
      <c r="Q276" s="156" t="s">
        <v>290</v>
      </c>
      <c r="R276" s="155" t="s">
        <v>291</v>
      </c>
      <c r="S276" s="156" t="s">
        <v>485</v>
      </c>
      <c r="T276" s="155" t="s">
        <v>486</v>
      </c>
      <c r="U276" s="155" t="s">
        <v>486</v>
      </c>
      <c r="V276" s="156" t="s">
        <v>294</v>
      </c>
      <c r="W276" s="156" t="s">
        <v>290</v>
      </c>
      <c r="X276" s="156" t="s">
        <v>290</v>
      </c>
      <c r="Y276" s="156" t="s">
        <v>295</v>
      </c>
      <c r="Z276" s="156" t="s">
        <v>290</v>
      </c>
      <c r="AA276" s="156" t="s">
        <v>290</v>
      </c>
      <c r="AB276" s="156" t="s">
        <v>1239</v>
      </c>
      <c r="AC276" s="156" t="s">
        <v>290</v>
      </c>
      <c r="AD276" s="156" t="s">
        <v>290</v>
      </c>
      <c r="AE276" s="156" t="s">
        <v>1317</v>
      </c>
      <c r="AF276" s="157" t="s">
        <v>586</v>
      </c>
      <c r="AG276" s="156" t="s">
        <v>290</v>
      </c>
      <c r="AH276" s="155" t="s">
        <v>297</v>
      </c>
      <c r="AI276" s="155" t="s">
        <v>297</v>
      </c>
      <c r="AJ276" s="156" t="s">
        <v>290</v>
      </c>
      <c r="AK276" s="158" t="s">
        <v>298</v>
      </c>
      <c r="AL276" s="159" t="s">
        <v>299</v>
      </c>
    </row>
    <row r="277" spans="1:38" ht="409.5" x14ac:dyDescent="0.25">
      <c r="A277" s="94" t="str">
        <f t="shared" si="4"/>
        <v>Физические лица за исключением лиц с ОВЗ и инвалидов46.03.02 Документоведение и архивоведениеОчная</v>
      </c>
      <c r="B277" s="153">
        <v>272</v>
      </c>
      <c r="C277" s="154" t="s">
        <v>281</v>
      </c>
      <c r="D277" s="154" t="s">
        <v>1099</v>
      </c>
      <c r="E277" s="155" t="s">
        <v>282</v>
      </c>
      <c r="F277" s="154" t="s">
        <v>479</v>
      </c>
      <c r="G277" s="154" t="s">
        <v>480</v>
      </c>
      <c r="H277" s="155" t="s">
        <v>513</v>
      </c>
      <c r="I277" s="155"/>
      <c r="J277" s="154" t="s">
        <v>482</v>
      </c>
      <c r="K277" s="156" t="s">
        <v>483</v>
      </c>
      <c r="L277" s="155" t="s">
        <v>288</v>
      </c>
      <c r="M277" s="156" t="s">
        <v>1</v>
      </c>
      <c r="N277" s="156" t="s">
        <v>514</v>
      </c>
      <c r="O277" s="156" t="s">
        <v>290</v>
      </c>
      <c r="P277" s="156" t="s">
        <v>2</v>
      </c>
      <c r="Q277" s="156" t="s">
        <v>290</v>
      </c>
      <c r="R277" s="155" t="s">
        <v>291</v>
      </c>
      <c r="S277" s="156" t="s">
        <v>485</v>
      </c>
      <c r="T277" s="155" t="s">
        <v>486</v>
      </c>
      <c r="U277" s="155" t="s">
        <v>486</v>
      </c>
      <c r="V277" s="156" t="s">
        <v>294</v>
      </c>
      <c r="W277" s="156" t="s">
        <v>290</v>
      </c>
      <c r="X277" s="156" t="s">
        <v>290</v>
      </c>
      <c r="Y277" s="156" t="s">
        <v>295</v>
      </c>
      <c r="Z277" s="156" t="s">
        <v>290</v>
      </c>
      <c r="AA277" s="156" t="s">
        <v>290</v>
      </c>
      <c r="AB277" s="156" t="s">
        <v>1133</v>
      </c>
      <c r="AC277" s="156" t="s">
        <v>290</v>
      </c>
      <c r="AD277" s="156" t="s">
        <v>290</v>
      </c>
      <c r="AE277" s="156" t="s">
        <v>290</v>
      </c>
      <c r="AF277" s="157" t="s">
        <v>493</v>
      </c>
      <c r="AG277" s="156" t="s">
        <v>290</v>
      </c>
      <c r="AH277" s="155" t="s">
        <v>297</v>
      </c>
      <c r="AI277" s="155" t="s">
        <v>297</v>
      </c>
      <c r="AJ277" s="156" t="s">
        <v>290</v>
      </c>
      <c r="AK277" s="158" t="s">
        <v>298</v>
      </c>
      <c r="AL277" s="159" t="s">
        <v>299</v>
      </c>
    </row>
    <row r="278" spans="1:38" ht="409.5" x14ac:dyDescent="0.25">
      <c r="A278" s="94" t="str">
        <f t="shared" si="4"/>
        <v>Физические лица с ОВЗ и инвалиды46.03.02 Документоведение и архивоведениеОчная</v>
      </c>
      <c r="B278" s="153">
        <v>273</v>
      </c>
      <c r="C278" s="154" t="s">
        <v>281</v>
      </c>
      <c r="D278" s="154" t="s">
        <v>1099</v>
      </c>
      <c r="E278" s="155" t="s">
        <v>282</v>
      </c>
      <c r="F278" s="154" t="s">
        <v>479</v>
      </c>
      <c r="G278" s="154" t="s">
        <v>480</v>
      </c>
      <c r="H278" s="155" t="s">
        <v>580</v>
      </c>
      <c r="I278" s="155"/>
      <c r="J278" s="154" t="s">
        <v>482</v>
      </c>
      <c r="K278" s="156" t="s">
        <v>483</v>
      </c>
      <c r="L278" s="155" t="s">
        <v>288</v>
      </c>
      <c r="M278" s="156" t="s">
        <v>9</v>
      </c>
      <c r="N278" s="156" t="s">
        <v>514</v>
      </c>
      <c r="O278" s="156" t="s">
        <v>290</v>
      </c>
      <c r="P278" s="156" t="s">
        <v>2</v>
      </c>
      <c r="Q278" s="156" t="s">
        <v>290</v>
      </c>
      <c r="R278" s="155" t="s">
        <v>291</v>
      </c>
      <c r="S278" s="156" t="s">
        <v>485</v>
      </c>
      <c r="T278" s="155" t="s">
        <v>486</v>
      </c>
      <c r="U278" s="155" t="s">
        <v>486</v>
      </c>
      <c r="V278" s="156" t="s">
        <v>294</v>
      </c>
      <c r="W278" s="156" t="s">
        <v>290</v>
      </c>
      <c r="X278" s="156" t="s">
        <v>290</v>
      </c>
      <c r="Y278" s="156" t="s">
        <v>295</v>
      </c>
      <c r="Z278" s="156" t="s">
        <v>290</v>
      </c>
      <c r="AA278" s="156" t="s">
        <v>290</v>
      </c>
      <c r="AB278" s="156" t="s">
        <v>1133</v>
      </c>
      <c r="AC278" s="156" t="s">
        <v>290</v>
      </c>
      <c r="AD278" s="156" t="s">
        <v>290</v>
      </c>
      <c r="AE278" s="156" t="s">
        <v>290</v>
      </c>
      <c r="AF278" s="157" t="s">
        <v>493</v>
      </c>
      <c r="AG278" s="156" t="s">
        <v>290</v>
      </c>
      <c r="AH278" s="155" t="s">
        <v>297</v>
      </c>
      <c r="AI278" s="155" t="s">
        <v>297</v>
      </c>
      <c r="AJ278" s="156" t="s">
        <v>290</v>
      </c>
      <c r="AK278" s="158" t="s">
        <v>298</v>
      </c>
      <c r="AL278" s="159" t="s">
        <v>299</v>
      </c>
    </row>
    <row r="279" spans="1:38" ht="409.5" x14ac:dyDescent="0.25">
      <c r="A279" s="94" t="str">
        <f t="shared" si="4"/>
        <v>Физические лица за исключением лиц с ОВЗ и инвалидов49.03.01 Физическая культураОчная</v>
      </c>
      <c r="B279" s="153">
        <v>274</v>
      </c>
      <c r="C279" s="154" t="s">
        <v>281</v>
      </c>
      <c r="D279" s="154" t="s">
        <v>1099</v>
      </c>
      <c r="E279" s="155" t="s">
        <v>282</v>
      </c>
      <c r="F279" s="154" t="s">
        <v>479</v>
      </c>
      <c r="G279" s="154" t="s">
        <v>480</v>
      </c>
      <c r="H279" s="155" t="s">
        <v>628</v>
      </c>
      <c r="I279" s="155"/>
      <c r="J279" s="154" t="s">
        <v>482</v>
      </c>
      <c r="K279" s="156" t="s">
        <v>483</v>
      </c>
      <c r="L279" s="155" t="s">
        <v>288</v>
      </c>
      <c r="M279" s="156" t="s">
        <v>1</v>
      </c>
      <c r="N279" s="156" t="s">
        <v>629</v>
      </c>
      <c r="O279" s="156" t="s">
        <v>290</v>
      </c>
      <c r="P279" s="156" t="s">
        <v>2</v>
      </c>
      <c r="Q279" s="156" t="s">
        <v>290</v>
      </c>
      <c r="R279" s="155" t="s">
        <v>291</v>
      </c>
      <c r="S279" s="156" t="s">
        <v>485</v>
      </c>
      <c r="T279" s="155" t="s">
        <v>486</v>
      </c>
      <c r="U279" s="155" t="s">
        <v>486</v>
      </c>
      <c r="V279" s="156" t="s">
        <v>294</v>
      </c>
      <c r="W279" s="156" t="s">
        <v>290</v>
      </c>
      <c r="X279" s="156" t="s">
        <v>290</v>
      </c>
      <c r="Y279" s="156" t="s">
        <v>295</v>
      </c>
      <c r="Z279" s="156" t="s">
        <v>290</v>
      </c>
      <c r="AA279" s="156" t="s">
        <v>290</v>
      </c>
      <c r="AB279" s="156" t="s">
        <v>1133</v>
      </c>
      <c r="AC279" s="156" t="s">
        <v>290</v>
      </c>
      <c r="AD279" s="156" t="s">
        <v>290</v>
      </c>
      <c r="AE279" s="156" t="s">
        <v>290</v>
      </c>
      <c r="AF279" s="157" t="s">
        <v>488</v>
      </c>
      <c r="AG279" s="156" t="s">
        <v>290</v>
      </c>
      <c r="AH279" s="155" t="s">
        <v>297</v>
      </c>
      <c r="AI279" s="155" t="s">
        <v>297</v>
      </c>
      <c r="AJ279" s="156" t="s">
        <v>290</v>
      </c>
      <c r="AK279" s="158" t="s">
        <v>298</v>
      </c>
      <c r="AL279" s="159" t="s">
        <v>299</v>
      </c>
    </row>
    <row r="280" spans="1:38" ht="409.5" x14ac:dyDescent="0.25">
      <c r="A280" s="94" t="str">
        <f t="shared" si="4"/>
        <v>Физические лица с ОВЗ и инвалиды49.03.01 Физическая культураОчная</v>
      </c>
      <c r="B280" s="153">
        <v>275</v>
      </c>
      <c r="C280" s="154" t="s">
        <v>281</v>
      </c>
      <c r="D280" s="154" t="s">
        <v>1099</v>
      </c>
      <c r="E280" s="155" t="s">
        <v>282</v>
      </c>
      <c r="F280" s="154" t="s">
        <v>479</v>
      </c>
      <c r="G280" s="154" t="s">
        <v>480</v>
      </c>
      <c r="H280" s="155" t="s">
        <v>813</v>
      </c>
      <c r="I280" s="155"/>
      <c r="J280" s="154" t="s">
        <v>482</v>
      </c>
      <c r="K280" s="156" t="s">
        <v>483</v>
      </c>
      <c r="L280" s="155" t="s">
        <v>288</v>
      </c>
      <c r="M280" s="156" t="s">
        <v>9</v>
      </c>
      <c r="N280" s="156" t="s">
        <v>629</v>
      </c>
      <c r="O280" s="156" t="s">
        <v>290</v>
      </c>
      <c r="P280" s="156" t="s">
        <v>2</v>
      </c>
      <c r="Q280" s="156" t="s">
        <v>290</v>
      </c>
      <c r="R280" s="155" t="s">
        <v>291</v>
      </c>
      <c r="S280" s="156" t="s">
        <v>485</v>
      </c>
      <c r="T280" s="155" t="s">
        <v>486</v>
      </c>
      <c r="U280" s="155" t="s">
        <v>486</v>
      </c>
      <c r="V280" s="156" t="s">
        <v>294</v>
      </c>
      <c r="W280" s="156" t="s">
        <v>290</v>
      </c>
      <c r="X280" s="156" t="s">
        <v>290</v>
      </c>
      <c r="Y280" s="156" t="s">
        <v>295</v>
      </c>
      <c r="Z280" s="156" t="s">
        <v>290</v>
      </c>
      <c r="AA280" s="156" t="s">
        <v>290</v>
      </c>
      <c r="AB280" s="156" t="s">
        <v>1133</v>
      </c>
      <c r="AC280" s="156" t="s">
        <v>290</v>
      </c>
      <c r="AD280" s="156" t="s">
        <v>290</v>
      </c>
      <c r="AE280" s="156" t="s">
        <v>290</v>
      </c>
      <c r="AF280" s="157" t="s">
        <v>586</v>
      </c>
      <c r="AG280" s="156" t="s">
        <v>290</v>
      </c>
      <c r="AH280" s="155" t="s">
        <v>297</v>
      </c>
      <c r="AI280" s="155" t="s">
        <v>297</v>
      </c>
      <c r="AJ280" s="156" t="s">
        <v>290</v>
      </c>
      <c r="AK280" s="158" t="s">
        <v>298</v>
      </c>
      <c r="AL280" s="159" t="s">
        <v>299</v>
      </c>
    </row>
    <row r="281" spans="1:38" ht="409.5" x14ac:dyDescent="0.25">
      <c r="A281" s="94" t="str">
        <f t="shared" si="4"/>
        <v>Физические лица за исключением лиц с ОВЗ и инвалидов49.03.02 Физическая культура для лиц с отклонениями в состоянии здоровья (адаптивная физическая культура)Очная</v>
      </c>
      <c r="B281" s="153">
        <v>276</v>
      </c>
      <c r="C281" s="154" t="s">
        <v>281</v>
      </c>
      <c r="D281" s="154" t="s">
        <v>1099</v>
      </c>
      <c r="E281" s="155" t="s">
        <v>282</v>
      </c>
      <c r="F281" s="154" t="s">
        <v>479</v>
      </c>
      <c r="G281" s="154" t="s">
        <v>480</v>
      </c>
      <c r="H281" s="155" t="s">
        <v>521</v>
      </c>
      <c r="I281" s="155"/>
      <c r="J281" s="154" t="s">
        <v>482</v>
      </c>
      <c r="K281" s="156" t="s">
        <v>483</v>
      </c>
      <c r="L281" s="155" t="s">
        <v>288</v>
      </c>
      <c r="M281" s="156" t="s">
        <v>1</v>
      </c>
      <c r="N281" s="156" t="s">
        <v>522</v>
      </c>
      <c r="O281" s="156" t="s">
        <v>290</v>
      </c>
      <c r="P281" s="156" t="s">
        <v>2</v>
      </c>
      <c r="Q281" s="156" t="s">
        <v>290</v>
      </c>
      <c r="R281" s="155" t="s">
        <v>291</v>
      </c>
      <c r="S281" s="156" t="s">
        <v>485</v>
      </c>
      <c r="T281" s="155" t="s">
        <v>486</v>
      </c>
      <c r="U281" s="155" t="s">
        <v>486</v>
      </c>
      <c r="V281" s="156" t="s">
        <v>294</v>
      </c>
      <c r="W281" s="156" t="s">
        <v>290</v>
      </c>
      <c r="X281" s="156" t="s">
        <v>290</v>
      </c>
      <c r="Y281" s="156" t="s">
        <v>295</v>
      </c>
      <c r="Z281" s="156" t="s">
        <v>290</v>
      </c>
      <c r="AA281" s="156" t="s">
        <v>290</v>
      </c>
      <c r="AB281" s="156" t="s">
        <v>1133</v>
      </c>
      <c r="AC281" s="156" t="s">
        <v>290</v>
      </c>
      <c r="AD281" s="156" t="s">
        <v>290</v>
      </c>
      <c r="AE281" s="156" t="s">
        <v>290</v>
      </c>
      <c r="AF281" s="157" t="s">
        <v>630</v>
      </c>
      <c r="AG281" s="156" t="s">
        <v>290</v>
      </c>
      <c r="AH281" s="155" t="s">
        <v>297</v>
      </c>
      <c r="AI281" s="155" t="s">
        <v>297</v>
      </c>
      <c r="AJ281" s="156" t="s">
        <v>290</v>
      </c>
      <c r="AK281" s="158" t="s">
        <v>298</v>
      </c>
      <c r="AL281" s="159" t="s">
        <v>299</v>
      </c>
    </row>
    <row r="282" spans="1:38" ht="187.5" customHeight="1" x14ac:dyDescent="0.25">
      <c r="A282" s="94" t="str">
        <f t="shared" si="4"/>
        <v>Физические лица с ОВЗ и инвалиды49.03.02 Физическая культура для лиц с отклонениями в состоянии здоровья (адаптивная физическая культура)Очная</v>
      </c>
      <c r="B282" s="153">
        <v>277</v>
      </c>
      <c r="C282" s="154" t="s">
        <v>281</v>
      </c>
      <c r="D282" s="154" t="s">
        <v>1099</v>
      </c>
      <c r="E282" s="155" t="s">
        <v>282</v>
      </c>
      <c r="F282" s="154" t="s">
        <v>479</v>
      </c>
      <c r="G282" s="154" t="s">
        <v>480</v>
      </c>
      <c r="H282" s="155" t="s">
        <v>581</v>
      </c>
      <c r="I282" s="155"/>
      <c r="J282" s="154" t="s">
        <v>482</v>
      </c>
      <c r="K282" s="156" t="s">
        <v>483</v>
      </c>
      <c r="L282" s="155" t="s">
        <v>288</v>
      </c>
      <c r="M282" s="156" t="s">
        <v>9</v>
      </c>
      <c r="N282" s="156" t="s">
        <v>522</v>
      </c>
      <c r="O282" s="156" t="s">
        <v>290</v>
      </c>
      <c r="P282" s="156" t="s">
        <v>2</v>
      </c>
      <c r="Q282" s="156" t="s">
        <v>290</v>
      </c>
      <c r="R282" s="155" t="s">
        <v>291</v>
      </c>
      <c r="S282" s="156" t="s">
        <v>485</v>
      </c>
      <c r="T282" s="155" t="s">
        <v>486</v>
      </c>
      <c r="U282" s="155" t="s">
        <v>486</v>
      </c>
      <c r="V282" s="156" t="s">
        <v>294</v>
      </c>
      <c r="W282" s="156" t="s">
        <v>290</v>
      </c>
      <c r="X282" s="156" t="s">
        <v>290</v>
      </c>
      <c r="Y282" s="156" t="s">
        <v>295</v>
      </c>
      <c r="Z282" s="156" t="s">
        <v>290</v>
      </c>
      <c r="AA282" s="156" t="s">
        <v>290</v>
      </c>
      <c r="AB282" s="156" t="s">
        <v>1133</v>
      </c>
      <c r="AC282" s="156" t="s">
        <v>290</v>
      </c>
      <c r="AD282" s="156" t="s">
        <v>290</v>
      </c>
      <c r="AE282" s="156" t="s">
        <v>290</v>
      </c>
      <c r="AF282" s="157" t="s">
        <v>488</v>
      </c>
      <c r="AG282" s="156" t="s">
        <v>290</v>
      </c>
      <c r="AH282" s="155" t="s">
        <v>297</v>
      </c>
      <c r="AI282" s="155" t="s">
        <v>297</v>
      </c>
      <c r="AJ282" s="156" t="s">
        <v>290</v>
      </c>
      <c r="AK282" s="158" t="s">
        <v>298</v>
      </c>
      <c r="AL282" s="159" t="s">
        <v>299</v>
      </c>
    </row>
    <row r="283" spans="1:38" ht="409.5" x14ac:dyDescent="0.25">
      <c r="A283" s="94" t="str">
        <f t="shared" si="4"/>
        <v>Физические лица за исключением лиц с ОВЗ и инвалидов49.03.03 Рекреация и спортивно-оздоровительный туризмОчная</v>
      </c>
      <c r="B283" s="153">
        <v>278</v>
      </c>
      <c r="C283" s="154" t="s">
        <v>281</v>
      </c>
      <c r="D283" s="154" t="s">
        <v>1099</v>
      </c>
      <c r="E283" s="155" t="s">
        <v>282</v>
      </c>
      <c r="F283" s="154" t="s">
        <v>479</v>
      </c>
      <c r="G283" s="154" t="s">
        <v>480</v>
      </c>
      <c r="H283" s="155" t="s">
        <v>631</v>
      </c>
      <c r="I283" s="155"/>
      <c r="J283" s="154" t="s">
        <v>482</v>
      </c>
      <c r="K283" s="156" t="s">
        <v>483</v>
      </c>
      <c r="L283" s="155" t="s">
        <v>288</v>
      </c>
      <c r="M283" s="156" t="s">
        <v>1</v>
      </c>
      <c r="N283" s="156" t="s">
        <v>632</v>
      </c>
      <c r="O283" s="156" t="s">
        <v>290</v>
      </c>
      <c r="P283" s="156" t="s">
        <v>2</v>
      </c>
      <c r="Q283" s="156" t="s">
        <v>290</v>
      </c>
      <c r="R283" s="155" t="s">
        <v>291</v>
      </c>
      <c r="S283" s="156" t="s">
        <v>485</v>
      </c>
      <c r="T283" s="155" t="s">
        <v>486</v>
      </c>
      <c r="U283" s="155" t="s">
        <v>486</v>
      </c>
      <c r="V283" s="156" t="s">
        <v>294</v>
      </c>
      <c r="W283" s="156" t="s">
        <v>290</v>
      </c>
      <c r="X283" s="156" t="s">
        <v>290</v>
      </c>
      <c r="Y283" s="156" t="s">
        <v>295</v>
      </c>
      <c r="Z283" s="156" t="s">
        <v>290</v>
      </c>
      <c r="AA283" s="156" t="s">
        <v>290</v>
      </c>
      <c r="AB283" s="156" t="s">
        <v>1133</v>
      </c>
      <c r="AC283" s="156" t="s">
        <v>290</v>
      </c>
      <c r="AD283" s="156" t="s">
        <v>290</v>
      </c>
      <c r="AE283" s="156" t="s">
        <v>290</v>
      </c>
      <c r="AF283" s="157" t="s">
        <v>586</v>
      </c>
      <c r="AG283" s="156" t="s">
        <v>290</v>
      </c>
      <c r="AH283" s="155" t="s">
        <v>297</v>
      </c>
      <c r="AI283" s="155" t="s">
        <v>297</v>
      </c>
      <c r="AJ283" s="156" t="s">
        <v>290</v>
      </c>
      <c r="AK283" s="158" t="s">
        <v>298</v>
      </c>
      <c r="AL283" s="159" t="s">
        <v>299</v>
      </c>
    </row>
    <row r="284" spans="1:38" ht="409.5" x14ac:dyDescent="0.25">
      <c r="A284" s="94" t="str">
        <f t="shared" si="4"/>
        <v>Физические лица за исключением лиц с ОВЗ и инвалидов51.03.02 Народная художественная культураОчная</v>
      </c>
      <c r="B284" s="153">
        <v>279</v>
      </c>
      <c r="C284" s="154" t="s">
        <v>281</v>
      </c>
      <c r="D284" s="154" t="s">
        <v>1099</v>
      </c>
      <c r="E284" s="155" t="s">
        <v>282</v>
      </c>
      <c r="F284" s="154" t="s">
        <v>479</v>
      </c>
      <c r="G284" s="154" t="s">
        <v>480</v>
      </c>
      <c r="H284" s="155" t="s">
        <v>633</v>
      </c>
      <c r="I284" s="155"/>
      <c r="J284" s="154" t="s">
        <v>482</v>
      </c>
      <c r="K284" s="156" t="s">
        <v>483</v>
      </c>
      <c r="L284" s="155" t="s">
        <v>288</v>
      </c>
      <c r="M284" s="156" t="s">
        <v>1</v>
      </c>
      <c r="N284" s="156" t="s">
        <v>634</v>
      </c>
      <c r="O284" s="156" t="s">
        <v>290</v>
      </c>
      <c r="P284" s="156" t="s">
        <v>2</v>
      </c>
      <c r="Q284" s="156" t="s">
        <v>290</v>
      </c>
      <c r="R284" s="155" t="s">
        <v>291</v>
      </c>
      <c r="S284" s="156" t="s">
        <v>485</v>
      </c>
      <c r="T284" s="155" t="s">
        <v>486</v>
      </c>
      <c r="U284" s="155" t="s">
        <v>486</v>
      </c>
      <c r="V284" s="156" t="s">
        <v>294</v>
      </c>
      <c r="W284" s="156" t="s">
        <v>290</v>
      </c>
      <c r="X284" s="156" t="s">
        <v>290</v>
      </c>
      <c r="Y284" s="156" t="s">
        <v>295</v>
      </c>
      <c r="Z284" s="156" t="s">
        <v>290</v>
      </c>
      <c r="AA284" s="156" t="s">
        <v>290</v>
      </c>
      <c r="AB284" s="156" t="s">
        <v>1133</v>
      </c>
      <c r="AC284" s="156" t="s">
        <v>290</v>
      </c>
      <c r="AD284" s="156" t="s">
        <v>290</v>
      </c>
      <c r="AE284" s="156" t="s">
        <v>290</v>
      </c>
      <c r="AF284" s="157" t="s">
        <v>586</v>
      </c>
      <c r="AG284" s="156" t="s">
        <v>290</v>
      </c>
      <c r="AH284" s="155" t="s">
        <v>297</v>
      </c>
      <c r="AI284" s="155" t="s">
        <v>297</v>
      </c>
      <c r="AJ284" s="156" t="s">
        <v>290</v>
      </c>
      <c r="AK284" s="158" t="s">
        <v>298</v>
      </c>
      <c r="AL284" s="159" t="s">
        <v>299</v>
      </c>
    </row>
    <row r="285" spans="1:38" ht="409.5" x14ac:dyDescent="0.25">
      <c r="A285" s="94" t="str">
        <f t="shared" si="4"/>
        <v>Физические лица за исключением лиц с ОВЗ и инвалидов51.03.03 Социально-культурная деятельностьОчная</v>
      </c>
      <c r="B285" s="153">
        <v>280</v>
      </c>
      <c r="C285" s="154" t="s">
        <v>281</v>
      </c>
      <c r="D285" s="154" t="s">
        <v>1099</v>
      </c>
      <c r="E285" s="155" t="s">
        <v>282</v>
      </c>
      <c r="F285" s="154" t="s">
        <v>479</v>
      </c>
      <c r="G285" s="154" t="s">
        <v>480</v>
      </c>
      <c r="H285" s="155" t="s">
        <v>523</v>
      </c>
      <c r="I285" s="155"/>
      <c r="J285" s="154" t="s">
        <v>482</v>
      </c>
      <c r="K285" s="156" t="s">
        <v>483</v>
      </c>
      <c r="L285" s="155" t="s">
        <v>288</v>
      </c>
      <c r="M285" s="156" t="s">
        <v>1</v>
      </c>
      <c r="N285" s="156" t="s">
        <v>524</v>
      </c>
      <c r="O285" s="156" t="s">
        <v>290</v>
      </c>
      <c r="P285" s="156" t="s">
        <v>2</v>
      </c>
      <c r="Q285" s="156" t="s">
        <v>290</v>
      </c>
      <c r="R285" s="155" t="s">
        <v>291</v>
      </c>
      <c r="S285" s="156" t="s">
        <v>485</v>
      </c>
      <c r="T285" s="155" t="s">
        <v>486</v>
      </c>
      <c r="U285" s="155" t="s">
        <v>486</v>
      </c>
      <c r="V285" s="156" t="s">
        <v>294</v>
      </c>
      <c r="W285" s="156" t="s">
        <v>290</v>
      </c>
      <c r="X285" s="156" t="s">
        <v>290</v>
      </c>
      <c r="Y285" s="156" t="s">
        <v>295</v>
      </c>
      <c r="Z285" s="156" t="s">
        <v>290</v>
      </c>
      <c r="AA285" s="156" t="s">
        <v>290</v>
      </c>
      <c r="AB285" s="156" t="s">
        <v>1133</v>
      </c>
      <c r="AC285" s="156" t="s">
        <v>290</v>
      </c>
      <c r="AD285" s="156" t="s">
        <v>290</v>
      </c>
      <c r="AE285" s="156" t="s">
        <v>290</v>
      </c>
      <c r="AF285" s="157" t="s">
        <v>493</v>
      </c>
      <c r="AG285" s="156" t="s">
        <v>290</v>
      </c>
      <c r="AH285" s="155" t="s">
        <v>297</v>
      </c>
      <c r="AI285" s="155" t="s">
        <v>297</v>
      </c>
      <c r="AJ285" s="156" t="s">
        <v>290</v>
      </c>
      <c r="AK285" s="158" t="s">
        <v>298</v>
      </c>
      <c r="AL285" s="159" t="s">
        <v>299</v>
      </c>
    </row>
    <row r="286" spans="1:38" ht="409.5" x14ac:dyDescent="0.25">
      <c r="A286" s="94" t="str">
        <f t="shared" si="4"/>
        <v>Физические лица за исключением лиц с ОВЗ и инвалидов51.03.04 Музеология и охрана объектов культурного и природного наследияОчная</v>
      </c>
      <c r="B286" s="153">
        <v>281</v>
      </c>
      <c r="C286" s="154" t="s">
        <v>281</v>
      </c>
      <c r="D286" s="154" t="s">
        <v>1099</v>
      </c>
      <c r="E286" s="155" t="s">
        <v>282</v>
      </c>
      <c r="F286" s="154" t="s">
        <v>479</v>
      </c>
      <c r="G286" s="154" t="s">
        <v>480</v>
      </c>
      <c r="H286" s="155" t="s">
        <v>635</v>
      </c>
      <c r="I286" s="155"/>
      <c r="J286" s="154" t="s">
        <v>482</v>
      </c>
      <c r="K286" s="156" t="s">
        <v>483</v>
      </c>
      <c r="L286" s="155" t="s">
        <v>288</v>
      </c>
      <c r="M286" s="156" t="s">
        <v>1</v>
      </c>
      <c r="N286" s="156" t="s">
        <v>636</v>
      </c>
      <c r="O286" s="156" t="s">
        <v>290</v>
      </c>
      <c r="P286" s="156" t="s">
        <v>2</v>
      </c>
      <c r="Q286" s="156" t="s">
        <v>290</v>
      </c>
      <c r="R286" s="155" t="s">
        <v>291</v>
      </c>
      <c r="S286" s="156" t="s">
        <v>485</v>
      </c>
      <c r="T286" s="155" t="s">
        <v>486</v>
      </c>
      <c r="U286" s="155" t="s">
        <v>486</v>
      </c>
      <c r="V286" s="156" t="s">
        <v>294</v>
      </c>
      <c r="W286" s="156" t="s">
        <v>290</v>
      </c>
      <c r="X286" s="156" t="s">
        <v>290</v>
      </c>
      <c r="Y286" s="156" t="s">
        <v>295</v>
      </c>
      <c r="Z286" s="156" t="s">
        <v>290</v>
      </c>
      <c r="AA286" s="156" t="s">
        <v>290</v>
      </c>
      <c r="AB286" s="156" t="s">
        <v>1133</v>
      </c>
      <c r="AC286" s="156" t="s">
        <v>290</v>
      </c>
      <c r="AD286" s="156" t="s">
        <v>290</v>
      </c>
      <c r="AE286" s="156" t="s">
        <v>290</v>
      </c>
      <c r="AF286" s="157" t="s">
        <v>586</v>
      </c>
      <c r="AG286" s="156" t="s">
        <v>290</v>
      </c>
      <c r="AH286" s="155" t="s">
        <v>297</v>
      </c>
      <c r="AI286" s="155" t="s">
        <v>297</v>
      </c>
      <c r="AJ286" s="156" t="s">
        <v>290</v>
      </c>
      <c r="AK286" s="158" t="s">
        <v>298</v>
      </c>
      <c r="AL286" s="159" t="s">
        <v>299</v>
      </c>
    </row>
    <row r="287" spans="1:38" ht="409.5" x14ac:dyDescent="0.25">
      <c r="A287" s="94" t="str">
        <f t="shared" si="4"/>
        <v>Физические лица с ОВЗ и инвалиды51.03.04 Музеология и охрана объектов культурного и природного наследияОчная</v>
      </c>
      <c r="B287" s="153">
        <v>282</v>
      </c>
      <c r="C287" s="154" t="s">
        <v>281</v>
      </c>
      <c r="D287" s="154" t="s">
        <v>1099</v>
      </c>
      <c r="E287" s="155" t="s">
        <v>282</v>
      </c>
      <c r="F287" s="154" t="s">
        <v>479</v>
      </c>
      <c r="G287" s="154" t="s">
        <v>480</v>
      </c>
      <c r="H287" s="155" t="s">
        <v>814</v>
      </c>
      <c r="I287" s="155"/>
      <c r="J287" s="154" t="s">
        <v>482</v>
      </c>
      <c r="K287" s="156" t="s">
        <v>483</v>
      </c>
      <c r="L287" s="155" t="s">
        <v>288</v>
      </c>
      <c r="M287" s="156" t="s">
        <v>9</v>
      </c>
      <c r="N287" s="156" t="s">
        <v>636</v>
      </c>
      <c r="O287" s="156" t="s">
        <v>290</v>
      </c>
      <c r="P287" s="156" t="s">
        <v>2</v>
      </c>
      <c r="Q287" s="156" t="s">
        <v>290</v>
      </c>
      <c r="R287" s="155" t="s">
        <v>291</v>
      </c>
      <c r="S287" s="156" t="s">
        <v>485</v>
      </c>
      <c r="T287" s="155" t="s">
        <v>486</v>
      </c>
      <c r="U287" s="155" t="s">
        <v>486</v>
      </c>
      <c r="V287" s="156" t="s">
        <v>294</v>
      </c>
      <c r="W287" s="156" t="s">
        <v>290</v>
      </c>
      <c r="X287" s="156" t="s">
        <v>290</v>
      </c>
      <c r="Y287" s="156" t="s">
        <v>295</v>
      </c>
      <c r="Z287" s="156" t="s">
        <v>290</v>
      </c>
      <c r="AA287" s="156" t="s">
        <v>290</v>
      </c>
      <c r="AB287" s="156" t="s">
        <v>1133</v>
      </c>
      <c r="AC287" s="156" t="s">
        <v>290</v>
      </c>
      <c r="AD287" s="156" t="s">
        <v>290</v>
      </c>
      <c r="AE287" s="156" t="s">
        <v>290</v>
      </c>
      <c r="AF287" s="157" t="s">
        <v>586</v>
      </c>
      <c r="AG287" s="156" t="s">
        <v>290</v>
      </c>
      <c r="AH287" s="155" t="s">
        <v>297</v>
      </c>
      <c r="AI287" s="155" t="s">
        <v>297</v>
      </c>
      <c r="AJ287" s="156" t="s">
        <v>290</v>
      </c>
      <c r="AK287" s="158" t="s">
        <v>298</v>
      </c>
      <c r="AL287" s="159" t="s">
        <v>299</v>
      </c>
    </row>
    <row r="288" spans="1:38" ht="409.5" x14ac:dyDescent="0.25">
      <c r="A288" s="94" t="str">
        <f t="shared" si="4"/>
        <v>Физические лица за исключением лиц с ОВЗ и инвалидов54.03.01 ДизайнОчная</v>
      </c>
      <c r="B288" s="153">
        <v>283</v>
      </c>
      <c r="C288" s="154" t="s">
        <v>281</v>
      </c>
      <c r="D288" s="154" t="s">
        <v>1099</v>
      </c>
      <c r="E288" s="155" t="s">
        <v>282</v>
      </c>
      <c r="F288" s="154" t="s">
        <v>479</v>
      </c>
      <c r="G288" s="154" t="s">
        <v>480</v>
      </c>
      <c r="H288" s="155" t="s">
        <v>525</v>
      </c>
      <c r="I288" s="155"/>
      <c r="J288" s="154" t="s">
        <v>482</v>
      </c>
      <c r="K288" s="156" t="s">
        <v>483</v>
      </c>
      <c r="L288" s="155" t="s">
        <v>288</v>
      </c>
      <c r="M288" s="156" t="s">
        <v>1</v>
      </c>
      <c r="N288" s="156" t="s">
        <v>526</v>
      </c>
      <c r="O288" s="156" t="s">
        <v>290</v>
      </c>
      <c r="P288" s="156" t="s">
        <v>2</v>
      </c>
      <c r="Q288" s="156" t="s">
        <v>290</v>
      </c>
      <c r="R288" s="155" t="s">
        <v>291</v>
      </c>
      <c r="S288" s="156" t="s">
        <v>485</v>
      </c>
      <c r="T288" s="155" t="s">
        <v>486</v>
      </c>
      <c r="U288" s="155" t="s">
        <v>486</v>
      </c>
      <c r="V288" s="156" t="s">
        <v>294</v>
      </c>
      <c r="W288" s="156" t="s">
        <v>290</v>
      </c>
      <c r="X288" s="156" t="s">
        <v>290</v>
      </c>
      <c r="Y288" s="156" t="s">
        <v>295</v>
      </c>
      <c r="Z288" s="156" t="s">
        <v>290</v>
      </c>
      <c r="AA288" s="156" t="s">
        <v>290</v>
      </c>
      <c r="AB288" s="156" t="s">
        <v>1133</v>
      </c>
      <c r="AC288" s="156" t="s">
        <v>290</v>
      </c>
      <c r="AD288" s="156" t="s">
        <v>290</v>
      </c>
      <c r="AE288" s="156" t="s">
        <v>290</v>
      </c>
      <c r="AF288" s="157" t="s">
        <v>493</v>
      </c>
      <c r="AG288" s="156" t="s">
        <v>290</v>
      </c>
      <c r="AH288" s="155" t="s">
        <v>297</v>
      </c>
      <c r="AI288" s="155" t="s">
        <v>297</v>
      </c>
      <c r="AJ288" s="156" t="s">
        <v>290</v>
      </c>
      <c r="AK288" s="158" t="s">
        <v>298</v>
      </c>
      <c r="AL288" s="159" t="s">
        <v>299</v>
      </c>
    </row>
    <row r="289" spans="1:38" ht="409.5" x14ac:dyDescent="0.25">
      <c r="A289" s="94" t="str">
        <f t="shared" si="4"/>
        <v>Физические лица с ОВЗ и инвалиды54.03.01 ДизайнОчная</v>
      </c>
      <c r="B289" s="153">
        <v>284</v>
      </c>
      <c r="C289" s="154" t="s">
        <v>281</v>
      </c>
      <c r="D289" s="154" t="s">
        <v>1099</v>
      </c>
      <c r="E289" s="155" t="s">
        <v>282</v>
      </c>
      <c r="F289" s="154" t="s">
        <v>479</v>
      </c>
      <c r="G289" s="154" t="s">
        <v>480</v>
      </c>
      <c r="H289" s="155" t="s">
        <v>582</v>
      </c>
      <c r="I289" s="155"/>
      <c r="J289" s="154" t="s">
        <v>482</v>
      </c>
      <c r="K289" s="156" t="s">
        <v>483</v>
      </c>
      <c r="L289" s="155" t="s">
        <v>288</v>
      </c>
      <c r="M289" s="156" t="s">
        <v>9</v>
      </c>
      <c r="N289" s="156" t="s">
        <v>526</v>
      </c>
      <c r="O289" s="156" t="s">
        <v>290</v>
      </c>
      <c r="P289" s="156" t="s">
        <v>2</v>
      </c>
      <c r="Q289" s="156" t="s">
        <v>290</v>
      </c>
      <c r="R289" s="155" t="s">
        <v>291</v>
      </c>
      <c r="S289" s="156" t="s">
        <v>485</v>
      </c>
      <c r="T289" s="155" t="s">
        <v>486</v>
      </c>
      <c r="U289" s="155" t="s">
        <v>486</v>
      </c>
      <c r="V289" s="156" t="s">
        <v>294</v>
      </c>
      <c r="W289" s="156" t="s">
        <v>290</v>
      </c>
      <c r="X289" s="156" t="s">
        <v>290</v>
      </c>
      <c r="Y289" s="156" t="s">
        <v>295</v>
      </c>
      <c r="Z289" s="156" t="s">
        <v>290</v>
      </c>
      <c r="AA289" s="156" t="s">
        <v>290</v>
      </c>
      <c r="AB289" s="156" t="s">
        <v>1133</v>
      </c>
      <c r="AC289" s="156" t="s">
        <v>290</v>
      </c>
      <c r="AD289" s="156" t="s">
        <v>290</v>
      </c>
      <c r="AE289" s="156" t="s">
        <v>290</v>
      </c>
      <c r="AF289" s="157" t="s">
        <v>493</v>
      </c>
      <c r="AG289" s="156" t="s">
        <v>290</v>
      </c>
      <c r="AH289" s="155" t="s">
        <v>297</v>
      </c>
      <c r="AI289" s="155" t="s">
        <v>297</v>
      </c>
      <c r="AJ289" s="156" t="s">
        <v>290</v>
      </c>
      <c r="AK289" s="158" t="s">
        <v>298</v>
      </c>
      <c r="AL289" s="159" t="s">
        <v>299</v>
      </c>
    </row>
    <row r="290" spans="1:38" ht="409.5" x14ac:dyDescent="0.25">
      <c r="A290" s="94" t="str">
        <f t="shared" si="4"/>
        <v>Физические лица за исключением лиц с ОВЗ и инвалидов04.05.01 Фундаментальная и прикладная химияОчная</v>
      </c>
      <c r="B290" s="153">
        <v>285</v>
      </c>
      <c r="C290" s="154" t="s">
        <v>281</v>
      </c>
      <c r="D290" s="154" t="s">
        <v>1099</v>
      </c>
      <c r="E290" s="155" t="s">
        <v>282</v>
      </c>
      <c r="F290" s="154" t="s">
        <v>637</v>
      </c>
      <c r="G290" s="154" t="s">
        <v>638</v>
      </c>
      <c r="H290" s="155" t="s">
        <v>646</v>
      </c>
      <c r="I290" s="155"/>
      <c r="J290" s="154" t="s">
        <v>640</v>
      </c>
      <c r="K290" s="156" t="s">
        <v>641</v>
      </c>
      <c r="L290" s="155" t="s">
        <v>288</v>
      </c>
      <c r="M290" s="156" t="s">
        <v>1</v>
      </c>
      <c r="N290" s="156" t="s">
        <v>647</v>
      </c>
      <c r="O290" s="156" t="s">
        <v>290</v>
      </c>
      <c r="P290" s="156" t="s">
        <v>2</v>
      </c>
      <c r="Q290" s="156" t="s">
        <v>290</v>
      </c>
      <c r="R290" s="155" t="s">
        <v>291</v>
      </c>
      <c r="S290" s="156" t="s">
        <v>485</v>
      </c>
      <c r="T290" s="155" t="s">
        <v>643</v>
      </c>
      <c r="U290" s="155" t="s">
        <v>643</v>
      </c>
      <c r="V290" s="156" t="s">
        <v>294</v>
      </c>
      <c r="W290" s="156" t="s">
        <v>290</v>
      </c>
      <c r="X290" s="156" t="s">
        <v>290</v>
      </c>
      <c r="Y290" s="156" t="s">
        <v>487</v>
      </c>
      <c r="Z290" s="156" t="s">
        <v>290</v>
      </c>
      <c r="AA290" s="156" t="s">
        <v>290</v>
      </c>
      <c r="AB290" s="156" t="s">
        <v>1135</v>
      </c>
      <c r="AC290" s="156" t="s">
        <v>290</v>
      </c>
      <c r="AD290" s="156" t="s">
        <v>290</v>
      </c>
      <c r="AE290" s="156" t="s">
        <v>290</v>
      </c>
      <c r="AF290" s="157" t="s">
        <v>586</v>
      </c>
      <c r="AG290" s="156" t="s">
        <v>290</v>
      </c>
      <c r="AH290" s="155" t="s">
        <v>297</v>
      </c>
      <c r="AI290" s="155" t="s">
        <v>297</v>
      </c>
      <c r="AJ290" s="156" t="s">
        <v>290</v>
      </c>
      <c r="AK290" s="158" t="s">
        <v>298</v>
      </c>
      <c r="AL290" s="159" t="s">
        <v>299</v>
      </c>
    </row>
    <row r="291" spans="1:38" ht="409.5" x14ac:dyDescent="0.25">
      <c r="A291" s="94" t="str">
        <f t="shared" si="4"/>
        <v>Физические лица с ОВЗ и инвалиды04.05.01 Фундаментальная и прикладная химияОчная</v>
      </c>
      <c r="B291" s="153">
        <v>286</v>
      </c>
      <c r="C291" s="154" t="s">
        <v>281</v>
      </c>
      <c r="D291" s="154" t="s">
        <v>1099</v>
      </c>
      <c r="E291" s="155" t="s">
        <v>282</v>
      </c>
      <c r="F291" s="154" t="s">
        <v>637</v>
      </c>
      <c r="G291" s="154" t="s">
        <v>638</v>
      </c>
      <c r="H291" s="155" t="s">
        <v>1242</v>
      </c>
      <c r="I291" s="155"/>
      <c r="J291" s="154" t="s">
        <v>640</v>
      </c>
      <c r="K291" s="156" t="s">
        <v>641</v>
      </c>
      <c r="L291" s="155" t="s">
        <v>288</v>
      </c>
      <c r="M291" s="156" t="s">
        <v>9</v>
      </c>
      <c r="N291" s="156" t="s">
        <v>647</v>
      </c>
      <c r="O291" s="156" t="s">
        <v>290</v>
      </c>
      <c r="P291" s="156" t="s">
        <v>2</v>
      </c>
      <c r="Q291" s="156" t="s">
        <v>290</v>
      </c>
      <c r="R291" s="155" t="s">
        <v>291</v>
      </c>
      <c r="S291" s="156" t="s">
        <v>485</v>
      </c>
      <c r="T291" s="155" t="s">
        <v>643</v>
      </c>
      <c r="U291" s="155" t="s">
        <v>643</v>
      </c>
      <c r="V291" s="156" t="s">
        <v>294</v>
      </c>
      <c r="W291" s="156" t="s">
        <v>290</v>
      </c>
      <c r="X291" s="156" t="s">
        <v>290</v>
      </c>
      <c r="Y291" s="156" t="s">
        <v>295</v>
      </c>
      <c r="Z291" s="156" t="s">
        <v>290</v>
      </c>
      <c r="AA291" s="156" t="s">
        <v>290</v>
      </c>
      <c r="AB291" s="156" t="s">
        <v>1243</v>
      </c>
      <c r="AC291" s="156" t="s">
        <v>290</v>
      </c>
      <c r="AD291" s="156" t="s">
        <v>290</v>
      </c>
      <c r="AE291" s="156" t="s">
        <v>1340</v>
      </c>
      <c r="AF291" s="157" t="s">
        <v>586</v>
      </c>
      <c r="AG291" s="156" t="s">
        <v>290</v>
      </c>
      <c r="AH291" s="155" t="s">
        <v>297</v>
      </c>
      <c r="AI291" s="155" t="s">
        <v>297</v>
      </c>
      <c r="AJ291" s="156" t="s">
        <v>290</v>
      </c>
      <c r="AK291" s="158" t="s">
        <v>298</v>
      </c>
      <c r="AL291" s="159" t="s">
        <v>299</v>
      </c>
    </row>
    <row r="292" spans="1:38" ht="409.5" x14ac:dyDescent="0.25">
      <c r="A292" s="94" t="str">
        <f t="shared" si="4"/>
        <v>Физические лица за исключением лиц с ОВЗ и инвалидов20.05.01 Пожарная безопасностьОчная</v>
      </c>
      <c r="B292" s="153">
        <v>287</v>
      </c>
      <c r="C292" s="154" t="s">
        <v>281</v>
      </c>
      <c r="D292" s="154" t="s">
        <v>1099</v>
      </c>
      <c r="E292" s="155" t="s">
        <v>282</v>
      </c>
      <c r="F292" s="154" t="s">
        <v>637</v>
      </c>
      <c r="G292" s="154" t="s">
        <v>638</v>
      </c>
      <c r="H292" s="155" t="s">
        <v>648</v>
      </c>
      <c r="I292" s="155"/>
      <c r="J292" s="154" t="s">
        <v>640</v>
      </c>
      <c r="K292" s="156" t="s">
        <v>641</v>
      </c>
      <c r="L292" s="155" t="s">
        <v>288</v>
      </c>
      <c r="M292" s="156" t="s">
        <v>1</v>
      </c>
      <c r="N292" s="156" t="s">
        <v>649</v>
      </c>
      <c r="O292" s="156" t="s">
        <v>290</v>
      </c>
      <c r="P292" s="156" t="s">
        <v>2</v>
      </c>
      <c r="Q292" s="156" t="s">
        <v>290</v>
      </c>
      <c r="R292" s="155" t="s">
        <v>291</v>
      </c>
      <c r="S292" s="156" t="s">
        <v>485</v>
      </c>
      <c r="T292" s="155" t="s">
        <v>643</v>
      </c>
      <c r="U292" s="155" t="s">
        <v>643</v>
      </c>
      <c r="V292" s="156" t="s">
        <v>294</v>
      </c>
      <c r="W292" s="156" t="s">
        <v>290</v>
      </c>
      <c r="X292" s="156" t="s">
        <v>290</v>
      </c>
      <c r="Y292" s="156" t="s">
        <v>487</v>
      </c>
      <c r="Z292" s="156" t="s">
        <v>290</v>
      </c>
      <c r="AA292" s="156" t="s">
        <v>290</v>
      </c>
      <c r="AB292" s="156" t="s">
        <v>1135</v>
      </c>
      <c r="AC292" s="156" t="s">
        <v>290</v>
      </c>
      <c r="AD292" s="156" t="s">
        <v>290</v>
      </c>
      <c r="AE292" s="156" t="s">
        <v>290</v>
      </c>
      <c r="AF292" s="157" t="s">
        <v>586</v>
      </c>
      <c r="AG292" s="156" t="s">
        <v>290</v>
      </c>
      <c r="AH292" s="155" t="s">
        <v>297</v>
      </c>
      <c r="AI292" s="155" t="s">
        <v>297</v>
      </c>
      <c r="AJ292" s="156" t="s">
        <v>290</v>
      </c>
      <c r="AK292" s="158" t="s">
        <v>298</v>
      </c>
      <c r="AL292" s="159" t="s">
        <v>299</v>
      </c>
    </row>
    <row r="293" spans="1:38" ht="409.5" x14ac:dyDescent="0.25">
      <c r="A293" s="94" t="str">
        <f t="shared" si="4"/>
        <v>Физические лица за исключением лиц с ОВЗ и инвалидов20.05.01 Пожарная безопасностьЗаочная</v>
      </c>
      <c r="B293" s="153">
        <v>288</v>
      </c>
      <c r="C293" s="154" t="s">
        <v>281</v>
      </c>
      <c r="D293" s="154" t="s">
        <v>1099</v>
      </c>
      <c r="E293" s="155" t="s">
        <v>282</v>
      </c>
      <c r="F293" s="154" t="s">
        <v>637</v>
      </c>
      <c r="G293" s="154" t="s">
        <v>638</v>
      </c>
      <c r="H293" s="155" t="s">
        <v>650</v>
      </c>
      <c r="I293" s="155"/>
      <c r="J293" s="154" t="s">
        <v>640</v>
      </c>
      <c r="K293" s="156" t="s">
        <v>641</v>
      </c>
      <c r="L293" s="155" t="s">
        <v>288</v>
      </c>
      <c r="M293" s="156" t="s">
        <v>1</v>
      </c>
      <c r="N293" s="156" t="s">
        <v>649</v>
      </c>
      <c r="O293" s="156" t="s">
        <v>290</v>
      </c>
      <c r="P293" s="156" t="s">
        <v>36</v>
      </c>
      <c r="Q293" s="156" t="s">
        <v>290</v>
      </c>
      <c r="R293" s="155" t="s">
        <v>291</v>
      </c>
      <c r="S293" s="156" t="s">
        <v>485</v>
      </c>
      <c r="T293" s="155" t="s">
        <v>643</v>
      </c>
      <c r="U293" s="155" t="s">
        <v>643</v>
      </c>
      <c r="V293" s="156" t="s">
        <v>294</v>
      </c>
      <c r="W293" s="156" t="s">
        <v>290</v>
      </c>
      <c r="X293" s="156" t="s">
        <v>290</v>
      </c>
      <c r="Y293" s="156" t="s">
        <v>487</v>
      </c>
      <c r="Z293" s="156" t="s">
        <v>290</v>
      </c>
      <c r="AA293" s="156" t="s">
        <v>290</v>
      </c>
      <c r="AB293" s="156" t="s">
        <v>1134</v>
      </c>
      <c r="AC293" s="156" t="s">
        <v>290</v>
      </c>
      <c r="AD293" s="156" t="s">
        <v>290</v>
      </c>
      <c r="AE293" s="156" t="s">
        <v>290</v>
      </c>
      <c r="AF293" s="157" t="s">
        <v>586</v>
      </c>
      <c r="AG293" s="156" t="s">
        <v>290</v>
      </c>
      <c r="AH293" s="155" t="s">
        <v>297</v>
      </c>
      <c r="AI293" s="155" t="s">
        <v>297</v>
      </c>
      <c r="AJ293" s="156" t="s">
        <v>290</v>
      </c>
      <c r="AK293" s="158" t="s">
        <v>298</v>
      </c>
      <c r="AL293" s="159" t="s">
        <v>299</v>
      </c>
    </row>
    <row r="294" spans="1:38" ht="409.5" x14ac:dyDescent="0.25">
      <c r="A294" s="94" t="str">
        <f t="shared" si="4"/>
        <v>Физические лица за исключением лиц с ОВЗ и инвалидов31.05.01 Лечебное делоОчная</v>
      </c>
      <c r="B294" s="153">
        <v>289</v>
      </c>
      <c r="C294" s="154" t="s">
        <v>281</v>
      </c>
      <c r="D294" s="154" t="s">
        <v>1099</v>
      </c>
      <c r="E294" s="155" t="s">
        <v>282</v>
      </c>
      <c r="F294" s="154" t="s">
        <v>637</v>
      </c>
      <c r="G294" s="154" t="s">
        <v>638</v>
      </c>
      <c r="H294" s="155" t="s">
        <v>651</v>
      </c>
      <c r="I294" s="155"/>
      <c r="J294" s="154" t="s">
        <v>640</v>
      </c>
      <c r="K294" s="156" t="s">
        <v>641</v>
      </c>
      <c r="L294" s="155" t="s">
        <v>288</v>
      </c>
      <c r="M294" s="156" t="s">
        <v>1</v>
      </c>
      <c r="N294" s="156" t="s">
        <v>652</v>
      </c>
      <c r="O294" s="156" t="s">
        <v>290</v>
      </c>
      <c r="P294" s="156" t="s">
        <v>2</v>
      </c>
      <c r="Q294" s="156" t="s">
        <v>290</v>
      </c>
      <c r="R294" s="155" t="s">
        <v>291</v>
      </c>
      <c r="S294" s="156" t="s">
        <v>485</v>
      </c>
      <c r="T294" s="155" t="s">
        <v>643</v>
      </c>
      <c r="U294" s="155" t="s">
        <v>643</v>
      </c>
      <c r="V294" s="156" t="s">
        <v>294</v>
      </c>
      <c r="W294" s="156" t="s">
        <v>290</v>
      </c>
      <c r="X294" s="156" t="s">
        <v>290</v>
      </c>
      <c r="Y294" s="156" t="s">
        <v>487</v>
      </c>
      <c r="Z294" s="156" t="s">
        <v>290</v>
      </c>
      <c r="AA294" s="156" t="s">
        <v>290</v>
      </c>
      <c r="AB294" s="156" t="s">
        <v>1134</v>
      </c>
      <c r="AC294" s="156" t="s">
        <v>290</v>
      </c>
      <c r="AD294" s="156" t="s">
        <v>290</v>
      </c>
      <c r="AE294" s="156" t="s">
        <v>290</v>
      </c>
      <c r="AF294" s="157" t="s">
        <v>1057</v>
      </c>
      <c r="AG294" s="156" t="s">
        <v>290</v>
      </c>
      <c r="AH294" s="155" t="s">
        <v>297</v>
      </c>
      <c r="AI294" s="155" t="s">
        <v>297</v>
      </c>
      <c r="AJ294" s="156" t="s">
        <v>290</v>
      </c>
      <c r="AK294" s="158" t="s">
        <v>298</v>
      </c>
      <c r="AL294" s="159" t="s">
        <v>299</v>
      </c>
    </row>
    <row r="295" spans="1:38" ht="409.5" x14ac:dyDescent="0.25">
      <c r="A295" s="94" t="str">
        <f t="shared" si="4"/>
        <v>Физические лица с ОВЗ и инвалиды31.05.01 Лечебное делоОчная</v>
      </c>
      <c r="B295" s="153">
        <v>290</v>
      </c>
      <c r="C295" s="154" t="s">
        <v>281</v>
      </c>
      <c r="D295" s="154" t="s">
        <v>1099</v>
      </c>
      <c r="E295" s="155" t="s">
        <v>282</v>
      </c>
      <c r="F295" s="154" t="s">
        <v>637</v>
      </c>
      <c r="G295" s="154" t="s">
        <v>638</v>
      </c>
      <c r="H295" s="155" t="s">
        <v>840</v>
      </c>
      <c r="I295" s="155"/>
      <c r="J295" s="154" t="s">
        <v>640</v>
      </c>
      <c r="K295" s="156" t="s">
        <v>641</v>
      </c>
      <c r="L295" s="155" t="s">
        <v>288</v>
      </c>
      <c r="M295" s="156" t="s">
        <v>9</v>
      </c>
      <c r="N295" s="156" t="s">
        <v>652</v>
      </c>
      <c r="O295" s="156" t="s">
        <v>290</v>
      </c>
      <c r="P295" s="156" t="s">
        <v>2</v>
      </c>
      <c r="Q295" s="156" t="s">
        <v>290</v>
      </c>
      <c r="R295" s="155" t="s">
        <v>291</v>
      </c>
      <c r="S295" s="156" t="s">
        <v>485</v>
      </c>
      <c r="T295" s="155" t="s">
        <v>643</v>
      </c>
      <c r="U295" s="155" t="s">
        <v>643</v>
      </c>
      <c r="V295" s="156" t="s">
        <v>294</v>
      </c>
      <c r="W295" s="156" t="s">
        <v>290</v>
      </c>
      <c r="X295" s="156" t="s">
        <v>290</v>
      </c>
      <c r="Y295" s="156" t="s">
        <v>487</v>
      </c>
      <c r="Z295" s="156" t="s">
        <v>290</v>
      </c>
      <c r="AA295" s="156" t="s">
        <v>290</v>
      </c>
      <c r="AB295" s="156" t="s">
        <v>1134</v>
      </c>
      <c r="AC295" s="156" t="s">
        <v>290</v>
      </c>
      <c r="AD295" s="156" t="s">
        <v>290</v>
      </c>
      <c r="AE295" s="156" t="s">
        <v>290</v>
      </c>
      <c r="AF295" s="157" t="s">
        <v>455</v>
      </c>
      <c r="AG295" s="156" t="s">
        <v>290</v>
      </c>
      <c r="AH295" s="155" t="s">
        <v>297</v>
      </c>
      <c r="AI295" s="155" t="s">
        <v>297</v>
      </c>
      <c r="AJ295" s="156" t="s">
        <v>290</v>
      </c>
      <c r="AK295" s="158" t="s">
        <v>298</v>
      </c>
      <c r="AL295" s="159" t="s">
        <v>299</v>
      </c>
    </row>
    <row r="296" spans="1:38" ht="409.5" x14ac:dyDescent="0.25">
      <c r="A296" s="94" t="str">
        <f t="shared" si="4"/>
        <v>Физические лица за исключением лиц с ОВЗ и инвалидов31.05.02 ПедиатрияОчная</v>
      </c>
      <c r="B296" s="153">
        <v>291</v>
      </c>
      <c r="C296" s="154" t="s">
        <v>281</v>
      </c>
      <c r="D296" s="154" t="s">
        <v>1099</v>
      </c>
      <c r="E296" s="155" t="s">
        <v>282</v>
      </c>
      <c r="F296" s="154" t="s">
        <v>637</v>
      </c>
      <c r="G296" s="154" t="s">
        <v>638</v>
      </c>
      <c r="H296" s="155" t="s">
        <v>654</v>
      </c>
      <c r="I296" s="155"/>
      <c r="J296" s="154" t="s">
        <v>640</v>
      </c>
      <c r="K296" s="156" t="s">
        <v>641</v>
      </c>
      <c r="L296" s="155" t="s">
        <v>288</v>
      </c>
      <c r="M296" s="156" t="s">
        <v>1</v>
      </c>
      <c r="N296" s="156" t="s">
        <v>655</v>
      </c>
      <c r="O296" s="156" t="s">
        <v>290</v>
      </c>
      <c r="P296" s="156" t="s">
        <v>2</v>
      </c>
      <c r="Q296" s="156" t="s">
        <v>290</v>
      </c>
      <c r="R296" s="155" t="s">
        <v>291</v>
      </c>
      <c r="S296" s="156" t="s">
        <v>485</v>
      </c>
      <c r="T296" s="155" t="s">
        <v>643</v>
      </c>
      <c r="U296" s="155" t="s">
        <v>643</v>
      </c>
      <c r="V296" s="156" t="s">
        <v>294</v>
      </c>
      <c r="W296" s="156" t="s">
        <v>290</v>
      </c>
      <c r="X296" s="156" t="s">
        <v>290</v>
      </c>
      <c r="Y296" s="156" t="s">
        <v>487</v>
      </c>
      <c r="Z296" s="156" t="s">
        <v>290</v>
      </c>
      <c r="AA296" s="156" t="s">
        <v>290</v>
      </c>
      <c r="AB296" s="156" t="s">
        <v>1135</v>
      </c>
      <c r="AC296" s="156" t="s">
        <v>290</v>
      </c>
      <c r="AD296" s="156" t="s">
        <v>290</v>
      </c>
      <c r="AE296" s="156" t="s">
        <v>290</v>
      </c>
      <c r="AF296" s="157" t="s">
        <v>586</v>
      </c>
      <c r="AG296" s="156" t="s">
        <v>290</v>
      </c>
      <c r="AH296" s="155" t="s">
        <v>297</v>
      </c>
      <c r="AI296" s="155" t="s">
        <v>297</v>
      </c>
      <c r="AJ296" s="156" t="s">
        <v>290</v>
      </c>
      <c r="AK296" s="158" t="s">
        <v>298</v>
      </c>
      <c r="AL296" s="159" t="s">
        <v>299</v>
      </c>
    </row>
    <row r="297" spans="1:38" ht="409.5" x14ac:dyDescent="0.25">
      <c r="A297" s="94" t="str">
        <f t="shared" si="4"/>
        <v>Физические лица с ОВЗ и инвалиды31.05.02 ПедиатрияОчная</v>
      </c>
      <c r="B297" s="153">
        <v>292</v>
      </c>
      <c r="C297" s="154" t="s">
        <v>281</v>
      </c>
      <c r="D297" s="154" t="s">
        <v>1099</v>
      </c>
      <c r="E297" s="155" t="s">
        <v>282</v>
      </c>
      <c r="F297" s="154" t="s">
        <v>637</v>
      </c>
      <c r="G297" s="154" t="s">
        <v>638</v>
      </c>
      <c r="H297" s="155" t="s">
        <v>950</v>
      </c>
      <c r="I297" s="155"/>
      <c r="J297" s="154" t="s">
        <v>640</v>
      </c>
      <c r="K297" s="156" t="s">
        <v>641</v>
      </c>
      <c r="L297" s="155" t="s">
        <v>288</v>
      </c>
      <c r="M297" s="156" t="s">
        <v>9</v>
      </c>
      <c r="N297" s="156" t="s">
        <v>655</v>
      </c>
      <c r="O297" s="156" t="s">
        <v>290</v>
      </c>
      <c r="P297" s="156" t="s">
        <v>2</v>
      </c>
      <c r="Q297" s="156" t="s">
        <v>290</v>
      </c>
      <c r="R297" s="155" t="s">
        <v>291</v>
      </c>
      <c r="S297" s="156" t="s">
        <v>485</v>
      </c>
      <c r="T297" s="155" t="s">
        <v>643</v>
      </c>
      <c r="U297" s="155" t="s">
        <v>643</v>
      </c>
      <c r="V297" s="156" t="s">
        <v>294</v>
      </c>
      <c r="W297" s="156" t="s">
        <v>290</v>
      </c>
      <c r="X297" s="156" t="s">
        <v>290</v>
      </c>
      <c r="Y297" s="156" t="s">
        <v>487</v>
      </c>
      <c r="Z297" s="156" t="s">
        <v>290</v>
      </c>
      <c r="AA297" s="156" t="s">
        <v>290</v>
      </c>
      <c r="AB297" s="156" t="s">
        <v>1134</v>
      </c>
      <c r="AC297" s="156" t="s">
        <v>290</v>
      </c>
      <c r="AD297" s="156" t="s">
        <v>290</v>
      </c>
      <c r="AE297" s="156" t="s">
        <v>290</v>
      </c>
      <c r="AF297" s="157" t="s">
        <v>586</v>
      </c>
      <c r="AG297" s="156" t="s">
        <v>290</v>
      </c>
      <c r="AH297" s="155" t="s">
        <v>297</v>
      </c>
      <c r="AI297" s="155" t="s">
        <v>297</v>
      </c>
      <c r="AJ297" s="156" t="s">
        <v>290</v>
      </c>
      <c r="AK297" s="158" t="s">
        <v>298</v>
      </c>
      <c r="AL297" s="159" t="s">
        <v>299</v>
      </c>
    </row>
    <row r="298" spans="1:38" ht="409.5" x14ac:dyDescent="0.25">
      <c r="A298" s="94" t="str">
        <f t="shared" si="4"/>
        <v>Физические лица за исключением лиц с ОВЗ и инвалидов37.05.01 Клиническая психологияОчная</v>
      </c>
      <c r="B298" s="153">
        <v>293</v>
      </c>
      <c r="C298" s="154" t="s">
        <v>281</v>
      </c>
      <c r="D298" s="154" t="s">
        <v>1099</v>
      </c>
      <c r="E298" s="155" t="s">
        <v>282</v>
      </c>
      <c r="F298" s="154" t="s">
        <v>637</v>
      </c>
      <c r="G298" s="154" t="s">
        <v>638</v>
      </c>
      <c r="H298" s="155" t="s">
        <v>656</v>
      </c>
      <c r="I298" s="155"/>
      <c r="J298" s="154" t="s">
        <v>640</v>
      </c>
      <c r="K298" s="156" t="s">
        <v>641</v>
      </c>
      <c r="L298" s="155" t="s">
        <v>288</v>
      </c>
      <c r="M298" s="156" t="s">
        <v>1</v>
      </c>
      <c r="N298" s="156" t="s">
        <v>657</v>
      </c>
      <c r="O298" s="156" t="s">
        <v>290</v>
      </c>
      <c r="P298" s="156" t="s">
        <v>2</v>
      </c>
      <c r="Q298" s="156" t="s">
        <v>290</v>
      </c>
      <c r="R298" s="155" t="s">
        <v>291</v>
      </c>
      <c r="S298" s="156" t="s">
        <v>485</v>
      </c>
      <c r="T298" s="155" t="s">
        <v>643</v>
      </c>
      <c r="U298" s="155" t="s">
        <v>643</v>
      </c>
      <c r="V298" s="156" t="s">
        <v>294</v>
      </c>
      <c r="W298" s="156" t="s">
        <v>290</v>
      </c>
      <c r="X298" s="156" t="s">
        <v>290</v>
      </c>
      <c r="Y298" s="156" t="s">
        <v>487</v>
      </c>
      <c r="Z298" s="156" t="s">
        <v>290</v>
      </c>
      <c r="AA298" s="156" t="s">
        <v>290</v>
      </c>
      <c r="AB298" s="156" t="s">
        <v>1134</v>
      </c>
      <c r="AC298" s="156" t="s">
        <v>290</v>
      </c>
      <c r="AD298" s="156" t="s">
        <v>290</v>
      </c>
      <c r="AE298" s="156" t="s">
        <v>290</v>
      </c>
      <c r="AF298" s="157" t="s">
        <v>586</v>
      </c>
      <c r="AG298" s="156" t="s">
        <v>290</v>
      </c>
      <c r="AH298" s="155" t="s">
        <v>297</v>
      </c>
      <c r="AI298" s="155" t="s">
        <v>297</v>
      </c>
      <c r="AJ298" s="156" t="s">
        <v>290</v>
      </c>
      <c r="AK298" s="158" t="s">
        <v>298</v>
      </c>
      <c r="AL298" s="159" t="s">
        <v>299</v>
      </c>
    </row>
    <row r="299" spans="1:38" ht="409.5" x14ac:dyDescent="0.25">
      <c r="A299" s="94" t="str">
        <f t="shared" si="4"/>
        <v>Физические лица с ОВЗ и инвалиды37.05.01 Клиническая психологияОчная</v>
      </c>
      <c r="B299" s="153">
        <v>294</v>
      </c>
      <c r="C299" s="154" t="s">
        <v>281</v>
      </c>
      <c r="D299" s="154" t="s">
        <v>1099</v>
      </c>
      <c r="E299" s="155" t="s">
        <v>282</v>
      </c>
      <c r="F299" s="154" t="s">
        <v>637</v>
      </c>
      <c r="G299" s="154" t="s">
        <v>638</v>
      </c>
      <c r="H299" s="155" t="s">
        <v>951</v>
      </c>
      <c r="I299" s="155"/>
      <c r="J299" s="154" t="s">
        <v>640</v>
      </c>
      <c r="K299" s="156" t="s">
        <v>641</v>
      </c>
      <c r="L299" s="155" t="s">
        <v>288</v>
      </c>
      <c r="M299" s="156" t="s">
        <v>9</v>
      </c>
      <c r="N299" s="156" t="s">
        <v>657</v>
      </c>
      <c r="O299" s="156" t="s">
        <v>290</v>
      </c>
      <c r="P299" s="156" t="s">
        <v>2</v>
      </c>
      <c r="Q299" s="156" t="s">
        <v>290</v>
      </c>
      <c r="R299" s="155" t="s">
        <v>291</v>
      </c>
      <c r="S299" s="156" t="s">
        <v>485</v>
      </c>
      <c r="T299" s="155" t="s">
        <v>643</v>
      </c>
      <c r="U299" s="155" t="s">
        <v>643</v>
      </c>
      <c r="V299" s="156" t="s">
        <v>294</v>
      </c>
      <c r="W299" s="156" t="s">
        <v>290</v>
      </c>
      <c r="X299" s="156" t="s">
        <v>290</v>
      </c>
      <c r="Y299" s="156" t="s">
        <v>487</v>
      </c>
      <c r="Z299" s="156" t="s">
        <v>290</v>
      </c>
      <c r="AA299" s="156" t="s">
        <v>290</v>
      </c>
      <c r="AB299" s="156" t="s">
        <v>1134</v>
      </c>
      <c r="AC299" s="156" t="s">
        <v>290</v>
      </c>
      <c r="AD299" s="156" t="s">
        <v>290</v>
      </c>
      <c r="AE299" s="156" t="s">
        <v>290</v>
      </c>
      <c r="AF299" s="157" t="s">
        <v>586</v>
      </c>
      <c r="AG299" s="156" t="s">
        <v>290</v>
      </c>
      <c r="AH299" s="155" t="s">
        <v>297</v>
      </c>
      <c r="AI299" s="155" t="s">
        <v>297</v>
      </c>
      <c r="AJ299" s="156" t="s">
        <v>290</v>
      </c>
      <c r="AK299" s="158" t="s">
        <v>298</v>
      </c>
      <c r="AL299" s="159" t="s">
        <v>299</v>
      </c>
    </row>
    <row r="300" spans="1:38" ht="409.5" x14ac:dyDescent="0.25">
      <c r="A300" s="94" t="str">
        <f t="shared" si="4"/>
        <v>Физические лица за исключением лиц с ОВЗ и инвалидов37.05.02 Психология служебной деятельностиОчная</v>
      </c>
      <c r="B300" s="153">
        <v>295</v>
      </c>
      <c r="C300" s="154" t="s">
        <v>281</v>
      </c>
      <c r="D300" s="154" t="s">
        <v>1099</v>
      </c>
      <c r="E300" s="155" t="s">
        <v>282</v>
      </c>
      <c r="F300" s="154" t="s">
        <v>637</v>
      </c>
      <c r="G300" s="154" t="s">
        <v>638</v>
      </c>
      <c r="H300" s="155" t="s">
        <v>658</v>
      </c>
      <c r="I300" s="155"/>
      <c r="J300" s="154" t="s">
        <v>640</v>
      </c>
      <c r="K300" s="156" t="s">
        <v>641</v>
      </c>
      <c r="L300" s="155" t="s">
        <v>288</v>
      </c>
      <c r="M300" s="156" t="s">
        <v>1</v>
      </c>
      <c r="N300" s="156" t="s">
        <v>659</v>
      </c>
      <c r="O300" s="156" t="s">
        <v>290</v>
      </c>
      <c r="P300" s="156" t="s">
        <v>2</v>
      </c>
      <c r="Q300" s="156" t="s">
        <v>290</v>
      </c>
      <c r="R300" s="155" t="s">
        <v>291</v>
      </c>
      <c r="S300" s="156" t="s">
        <v>485</v>
      </c>
      <c r="T300" s="155" t="s">
        <v>643</v>
      </c>
      <c r="U300" s="155" t="s">
        <v>643</v>
      </c>
      <c r="V300" s="156" t="s">
        <v>294</v>
      </c>
      <c r="W300" s="156" t="s">
        <v>290</v>
      </c>
      <c r="X300" s="156" t="s">
        <v>290</v>
      </c>
      <c r="Y300" s="156" t="s">
        <v>487</v>
      </c>
      <c r="Z300" s="156" t="s">
        <v>290</v>
      </c>
      <c r="AA300" s="156" t="s">
        <v>290</v>
      </c>
      <c r="AB300" s="156" t="s">
        <v>1134</v>
      </c>
      <c r="AC300" s="156" t="s">
        <v>290</v>
      </c>
      <c r="AD300" s="156" t="s">
        <v>290</v>
      </c>
      <c r="AE300" s="156" t="s">
        <v>290</v>
      </c>
      <c r="AF300" s="157" t="s">
        <v>586</v>
      </c>
      <c r="AG300" s="156" t="s">
        <v>290</v>
      </c>
      <c r="AH300" s="155" t="s">
        <v>297</v>
      </c>
      <c r="AI300" s="155" t="s">
        <v>297</v>
      </c>
      <c r="AJ300" s="156" t="s">
        <v>290</v>
      </c>
      <c r="AK300" s="158" t="s">
        <v>298</v>
      </c>
      <c r="AL300" s="159" t="s">
        <v>299</v>
      </c>
    </row>
    <row r="301" spans="1:38" ht="409.5" x14ac:dyDescent="0.25">
      <c r="A301" s="94" t="str">
        <f t="shared" si="4"/>
        <v>Физические лица с ОВЗ и инвалиды37.05.02 Психология служебной деятельностиОчная</v>
      </c>
      <c r="B301" s="153">
        <v>296</v>
      </c>
      <c r="C301" s="154" t="s">
        <v>281</v>
      </c>
      <c r="D301" s="154" t="s">
        <v>1099</v>
      </c>
      <c r="E301" s="155" t="s">
        <v>282</v>
      </c>
      <c r="F301" s="154" t="s">
        <v>637</v>
      </c>
      <c r="G301" s="154" t="s">
        <v>638</v>
      </c>
      <c r="H301" s="155" t="s">
        <v>952</v>
      </c>
      <c r="I301" s="155"/>
      <c r="J301" s="154" t="s">
        <v>640</v>
      </c>
      <c r="K301" s="156" t="s">
        <v>641</v>
      </c>
      <c r="L301" s="155" t="s">
        <v>288</v>
      </c>
      <c r="M301" s="156" t="s">
        <v>9</v>
      </c>
      <c r="N301" s="156" t="s">
        <v>659</v>
      </c>
      <c r="O301" s="156" t="s">
        <v>290</v>
      </c>
      <c r="P301" s="156" t="s">
        <v>2</v>
      </c>
      <c r="Q301" s="156" t="s">
        <v>290</v>
      </c>
      <c r="R301" s="155" t="s">
        <v>291</v>
      </c>
      <c r="S301" s="156" t="s">
        <v>485</v>
      </c>
      <c r="T301" s="155" t="s">
        <v>643</v>
      </c>
      <c r="U301" s="155" t="s">
        <v>643</v>
      </c>
      <c r="V301" s="156" t="s">
        <v>294</v>
      </c>
      <c r="W301" s="156" t="s">
        <v>290</v>
      </c>
      <c r="X301" s="156" t="s">
        <v>290</v>
      </c>
      <c r="Y301" s="156" t="s">
        <v>487</v>
      </c>
      <c r="Z301" s="156" t="s">
        <v>290</v>
      </c>
      <c r="AA301" s="156" t="s">
        <v>290</v>
      </c>
      <c r="AB301" s="156" t="s">
        <v>1134</v>
      </c>
      <c r="AC301" s="156" t="s">
        <v>290</v>
      </c>
      <c r="AD301" s="156" t="s">
        <v>290</v>
      </c>
      <c r="AE301" s="156" t="s">
        <v>290</v>
      </c>
      <c r="AF301" s="157" t="s">
        <v>586</v>
      </c>
      <c r="AG301" s="156" t="s">
        <v>290</v>
      </c>
      <c r="AH301" s="155" t="s">
        <v>297</v>
      </c>
      <c r="AI301" s="155" t="s">
        <v>297</v>
      </c>
      <c r="AJ301" s="156" t="s">
        <v>290</v>
      </c>
      <c r="AK301" s="158" t="s">
        <v>298</v>
      </c>
      <c r="AL301" s="159" t="s">
        <v>299</v>
      </c>
    </row>
    <row r="302" spans="1:38" ht="409.5" x14ac:dyDescent="0.25">
      <c r="A302" s="94" t="str">
        <f t="shared" si="4"/>
        <v>Физические лица за исключением лиц с ОВЗ и инвалидов38.05.01 Экономическая безопасностьОчная</v>
      </c>
      <c r="B302" s="153">
        <v>297</v>
      </c>
      <c r="C302" s="154" t="s">
        <v>281</v>
      </c>
      <c r="D302" s="154" t="s">
        <v>1099</v>
      </c>
      <c r="E302" s="155" t="s">
        <v>282</v>
      </c>
      <c r="F302" s="154" t="s">
        <v>637</v>
      </c>
      <c r="G302" s="154" t="s">
        <v>638</v>
      </c>
      <c r="H302" s="155" t="s">
        <v>639</v>
      </c>
      <c r="I302" s="155"/>
      <c r="J302" s="154" t="s">
        <v>640</v>
      </c>
      <c r="K302" s="156" t="s">
        <v>641</v>
      </c>
      <c r="L302" s="155" t="s">
        <v>288</v>
      </c>
      <c r="M302" s="156" t="s">
        <v>1</v>
      </c>
      <c r="N302" s="156" t="s">
        <v>642</v>
      </c>
      <c r="O302" s="156" t="s">
        <v>290</v>
      </c>
      <c r="P302" s="156" t="s">
        <v>2</v>
      </c>
      <c r="Q302" s="156" t="s">
        <v>290</v>
      </c>
      <c r="R302" s="155" t="s">
        <v>291</v>
      </c>
      <c r="S302" s="156" t="s">
        <v>485</v>
      </c>
      <c r="T302" s="155" t="s">
        <v>643</v>
      </c>
      <c r="U302" s="155" t="s">
        <v>643</v>
      </c>
      <c r="V302" s="156" t="s">
        <v>294</v>
      </c>
      <c r="W302" s="156" t="s">
        <v>290</v>
      </c>
      <c r="X302" s="156" t="s">
        <v>290</v>
      </c>
      <c r="Y302" s="156" t="s">
        <v>487</v>
      </c>
      <c r="Z302" s="156" t="s">
        <v>290</v>
      </c>
      <c r="AA302" s="156" t="s">
        <v>290</v>
      </c>
      <c r="AB302" s="156" t="s">
        <v>1134</v>
      </c>
      <c r="AC302" s="156" t="s">
        <v>290</v>
      </c>
      <c r="AD302" s="156" t="s">
        <v>290</v>
      </c>
      <c r="AE302" s="156" t="s">
        <v>290</v>
      </c>
      <c r="AF302" s="157" t="s">
        <v>586</v>
      </c>
      <c r="AG302" s="156" t="s">
        <v>290</v>
      </c>
      <c r="AH302" s="155" t="s">
        <v>297</v>
      </c>
      <c r="AI302" s="155" t="s">
        <v>297</v>
      </c>
      <c r="AJ302" s="156" t="s">
        <v>290</v>
      </c>
      <c r="AK302" s="158" t="s">
        <v>298</v>
      </c>
      <c r="AL302" s="159" t="s">
        <v>299</v>
      </c>
    </row>
    <row r="303" spans="1:38" ht="409.5" x14ac:dyDescent="0.25">
      <c r="A303" s="94" t="str">
        <f t="shared" si="4"/>
        <v>Физические лица за исключением лиц с ОВЗ и инвалидов38.05.02 Таможенное делоОчная</v>
      </c>
      <c r="B303" s="153">
        <v>298</v>
      </c>
      <c r="C303" s="154" t="s">
        <v>281</v>
      </c>
      <c r="D303" s="154" t="s">
        <v>1099</v>
      </c>
      <c r="E303" s="155" t="s">
        <v>282</v>
      </c>
      <c r="F303" s="154" t="s">
        <v>637</v>
      </c>
      <c r="G303" s="154" t="s">
        <v>638</v>
      </c>
      <c r="H303" s="155" t="s">
        <v>644</v>
      </c>
      <c r="I303" s="155"/>
      <c r="J303" s="154" t="s">
        <v>640</v>
      </c>
      <c r="K303" s="156" t="s">
        <v>641</v>
      </c>
      <c r="L303" s="155" t="s">
        <v>288</v>
      </c>
      <c r="M303" s="156" t="s">
        <v>1</v>
      </c>
      <c r="N303" s="156" t="s">
        <v>645</v>
      </c>
      <c r="O303" s="156" t="s">
        <v>290</v>
      </c>
      <c r="P303" s="156" t="s">
        <v>2</v>
      </c>
      <c r="Q303" s="156" t="s">
        <v>290</v>
      </c>
      <c r="R303" s="155" t="s">
        <v>291</v>
      </c>
      <c r="S303" s="156" t="s">
        <v>485</v>
      </c>
      <c r="T303" s="155" t="s">
        <v>643</v>
      </c>
      <c r="U303" s="155" t="s">
        <v>643</v>
      </c>
      <c r="V303" s="156" t="s">
        <v>294</v>
      </c>
      <c r="W303" s="156" t="s">
        <v>290</v>
      </c>
      <c r="X303" s="156" t="s">
        <v>290</v>
      </c>
      <c r="Y303" s="156" t="s">
        <v>487</v>
      </c>
      <c r="Z303" s="156" t="s">
        <v>290</v>
      </c>
      <c r="AA303" s="156" t="s">
        <v>290</v>
      </c>
      <c r="AB303" s="156" t="s">
        <v>1134</v>
      </c>
      <c r="AC303" s="156" t="s">
        <v>290</v>
      </c>
      <c r="AD303" s="156" t="s">
        <v>290</v>
      </c>
      <c r="AE303" s="156" t="s">
        <v>290</v>
      </c>
      <c r="AF303" s="157" t="s">
        <v>586</v>
      </c>
      <c r="AG303" s="156" t="s">
        <v>290</v>
      </c>
      <c r="AH303" s="155" t="s">
        <v>297</v>
      </c>
      <c r="AI303" s="155" t="s">
        <v>297</v>
      </c>
      <c r="AJ303" s="156" t="s">
        <v>290</v>
      </c>
      <c r="AK303" s="158" t="s">
        <v>298</v>
      </c>
      <c r="AL303" s="159" t="s">
        <v>299</v>
      </c>
    </row>
    <row r="304" spans="1:38" ht="409.5" x14ac:dyDescent="0.25">
      <c r="A304" s="94" t="str">
        <f t="shared" si="4"/>
        <v>Физические лица за исключением лиц с ОВЗ и инвалидов01.04.02 Прикладная математика и информатикаОчная</v>
      </c>
      <c r="B304" s="153">
        <v>299</v>
      </c>
      <c r="C304" s="154" t="s">
        <v>281</v>
      </c>
      <c r="D304" s="154" t="s">
        <v>1099</v>
      </c>
      <c r="E304" s="155" t="s">
        <v>282</v>
      </c>
      <c r="F304" s="154" t="s">
        <v>527</v>
      </c>
      <c r="G304" s="154" t="s">
        <v>528</v>
      </c>
      <c r="H304" s="155" t="s">
        <v>660</v>
      </c>
      <c r="I304" s="155"/>
      <c r="J304" s="154" t="s">
        <v>530</v>
      </c>
      <c r="K304" s="156" t="s">
        <v>531</v>
      </c>
      <c r="L304" s="155" t="s">
        <v>288</v>
      </c>
      <c r="M304" s="156" t="s">
        <v>1</v>
      </c>
      <c r="N304" s="156" t="s">
        <v>661</v>
      </c>
      <c r="O304" s="156" t="s">
        <v>290</v>
      </c>
      <c r="P304" s="156" t="s">
        <v>2</v>
      </c>
      <c r="Q304" s="156" t="s">
        <v>290</v>
      </c>
      <c r="R304" s="155" t="s">
        <v>291</v>
      </c>
      <c r="S304" s="156" t="s">
        <v>533</v>
      </c>
      <c r="T304" s="155" t="s">
        <v>534</v>
      </c>
      <c r="U304" s="155" t="s">
        <v>534</v>
      </c>
      <c r="V304" s="156" t="s">
        <v>294</v>
      </c>
      <c r="W304" s="156" t="s">
        <v>290</v>
      </c>
      <c r="X304" s="156" t="s">
        <v>290</v>
      </c>
      <c r="Y304" s="156" t="s">
        <v>487</v>
      </c>
      <c r="Z304" s="156" t="s">
        <v>290</v>
      </c>
      <c r="AA304" s="156" t="s">
        <v>290</v>
      </c>
      <c r="AB304" s="156" t="s">
        <v>1134</v>
      </c>
      <c r="AC304" s="156" t="s">
        <v>290</v>
      </c>
      <c r="AD304" s="156" t="s">
        <v>290</v>
      </c>
      <c r="AE304" s="156" t="s">
        <v>290</v>
      </c>
      <c r="AF304" s="157" t="s">
        <v>586</v>
      </c>
      <c r="AG304" s="156" t="s">
        <v>290</v>
      </c>
      <c r="AH304" s="155" t="s">
        <v>297</v>
      </c>
      <c r="AI304" s="155" t="s">
        <v>297</v>
      </c>
      <c r="AJ304" s="156" t="s">
        <v>290</v>
      </c>
      <c r="AK304" s="158" t="s">
        <v>298</v>
      </c>
      <c r="AL304" s="159" t="s">
        <v>299</v>
      </c>
    </row>
    <row r="305" spans="1:38" ht="409.5" x14ac:dyDescent="0.25">
      <c r="A305" s="94" t="str">
        <f t="shared" si="4"/>
        <v>Физические лица за исключением лиц с ОВЗ и инвалидов03.04.02 ФизикаОчная</v>
      </c>
      <c r="B305" s="153">
        <v>300</v>
      </c>
      <c r="C305" s="154" t="s">
        <v>281</v>
      </c>
      <c r="D305" s="154" t="s">
        <v>1099</v>
      </c>
      <c r="E305" s="155" t="s">
        <v>282</v>
      </c>
      <c r="F305" s="154" t="s">
        <v>527</v>
      </c>
      <c r="G305" s="154" t="s">
        <v>528</v>
      </c>
      <c r="H305" s="155" t="s">
        <v>680</v>
      </c>
      <c r="I305" s="155"/>
      <c r="J305" s="154" t="s">
        <v>530</v>
      </c>
      <c r="K305" s="156" t="s">
        <v>531</v>
      </c>
      <c r="L305" s="155" t="s">
        <v>288</v>
      </c>
      <c r="M305" s="156" t="s">
        <v>1</v>
      </c>
      <c r="N305" s="156" t="s">
        <v>681</v>
      </c>
      <c r="O305" s="156" t="s">
        <v>290</v>
      </c>
      <c r="P305" s="156" t="s">
        <v>2</v>
      </c>
      <c r="Q305" s="156" t="s">
        <v>290</v>
      </c>
      <c r="R305" s="155" t="s">
        <v>291</v>
      </c>
      <c r="S305" s="156" t="s">
        <v>533</v>
      </c>
      <c r="T305" s="155" t="s">
        <v>534</v>
      </c>
      <c r="U305" s="155" t="s">
        <v>534</v>
      </c>
      <c r="V305" s="156" t="s">
        <v>294</v>
      </c>
      <c r="W305" s="156" t="s">
        <v>290</v>
      </c>
      <c r="X305" s="156" t="s">
        <v>290</v>
      </c>
      <c r="Y305" s="156" t="s">
        <v>487</v>
      </c>
      <c r="Z305" s="156" t="s">
        <v>290</v>
      </c>
      <c r="AA305" s="156" t="s">
        <v>290</v>
      </c>
      <c r="AB305" s="156" t="s">
        <v>1134</v>
      </c>
      <c r="AC305" s="156" t="s">
        <v>290</v>
      </c>
      <c r="AD305" s="156" t="s">
        <v>290</v>
      </c>
      <c r="AE305" s="156" t="s">
        <v>290</v>
      </c>
      <c r="AF305" s="157" t="s">
        <v>586</v>
      </c>
      <c r="AG305" s="156" t="s">
        <v>290</v>
      </c>
      <c r="AH305" s="155" t="s">
        <v>297</v>
      </c>
      <c r="AI305" s="155" t="s">
        <v>297</v>
      </c>
      <c r="AJ305" s="156" t="s">
        <v>290</v>
      </c>
      <c r="AK305" s="158" t="s">
        <v>298</v>
      </c>
      <c r="AL305" s="159" t="s">
        <v>299</v>
      </c>
    </row>
    <row r="306" spans="1:38" ht="409.5" x14ac:dyDescent="0.25">
      <c r="A306" s="94" t="str">
        <f t="shared" si="4"/>
        <v>Физические лица за исключением лиц с ОВЗ и инвалидов04.04.01 ХимияОчная</v>
      </c>
      <c r="B306" s="153">
        <v>301</v>
      </c>
      <c r="C306" s="154" t="s">
        <v>281</v>
      </c>
      <c r="D306" s="154" t="s">
        <v>1099</v>
      </c>
      <c r="E306" s="155" t="s">
        <v>282</v>
      </c>
      <c r="F306" s="154" t="s">
        <v>527</v>
      </c>
      <c r="G306" s="154" t="s">
        <v>528</v>
      </c>
      <c r="H306" s="155" t="s">
        <v>1341</v>
      </c>
      <c r="I306" s="155"/>
      <c r="J306" s="154" t="s">
        <v>530</v>
      </c>
      <c r="K306" s="156" t="s">
        <v>531</v>
      </c>
      <c r="L306" s="155" t="s">
        <v>288</v>
      </c>
      <c r="M306" s="156" t="s">
        <v>1</v>
      </c>
      <c r="N306" s="156" t="s">
        <v>1342</v>
      </c>
      <c r="O306" s="156" t="s">
        <v>290</v>
      </c>
      <c r="P306" s="156" t="s">
        <v>2</v>
      </c>
      <c r="Q306" s="156" t="s">
        <v>290</v>
      </c>
      <c r="R306" s="155" t="s">
        <v>291</v>
      </c>
      <c r="S306" s="156" t="s">
        <v>533</v>
      </c>
      <c r="T306" s="155" t="s">
        <v>534</v>
      </c>
      <c r="U306" s="155" t="s">
        <v>534</v>
      </c>
      <c r="V306" s="156" t="s">
        <v>294</v>
      </c>
      <c r="W306" s="156" t="s">
        <v>290</v>
      </c>
      <c r="X306" s="156" t="s">
        <v>290</v>
      </c>
      <c r="Y306" s="156" t="s">
        <v>487</v>
      </c>
      <c r="Z306" s="156" t="s">
        <v>290</v>
      </c>
      <c r="AA306" s="156" t="s">
        <v>290</v>
      </c>
      <c r="AB306" s="156" t="s">
        <v>1343</v>
      </c>
      <c r="AC306" s="156" t="s">
        <v>290</v>
      </c>
      <c r="AD306" s="156" t="s">
        <v>290</v>
      </c>
      <c r="AE306" s="156" t="s">
        <v>1317</v>
      </c>
      <c r="AF306" s="157" t="s">
        <v>586</v>
      </c>
      <c r="AG306" s="156" t="s">
        <v>290</v>
      </c>
      <c r="AH306" s="155" t="s">
        <v>297</v>
      </c>
      <c r="AI306" s="155" t="s">
        <v>297</v>
      </c>
      <c r="AJ306" s="156" t="s">
        <v>290</v>
      </c>
      <c r="AK306" s="158" t="s">
        <v>298</v>
      </c>
      <c r="AL306" s="159" t="s">
        <v>299</v>
      </c>
    </row>
    <row r="307" spans="1:38" ht="409.5" x14ac:dyDescent="0.25">
      <c r="A307" s="94" t="str">
        <f t="shared" si="4"/>
        <v>Физические лица за исключением лиц с ОВЗ и инвалидов05.04.06 Экология и природопользованиеОчная</v>
      </c>
      <c r="B307" s="153">
        <v>302</v>
      </c>
      <c r="C307" s="154" t="s">
        <v>281</v>
      </c>
      <c r="D307" s="154" t="s">
        <v>1099</v>
      </c>
      <c r="E307" s="155" t="s">
        <v>282</v>
      </c>
      <c r="F307" s="154" t="s">
        <v>527</v>
      </c>
      <c r="G307" s="154" t="s">
        <v>528</v>
      </c>
      <c r="H307" s="155" t="s">
        <v>682</v>
      </c>
      <c r="I307" s="155"/>
      <c r="J307" s="154" t="s">
        <v>530</v>
      </c>
      <c r="K307" s="156" t="s">
        <v>531</v>
      </c>
      <c r="L307" s="155" t="s">
        <v>288</v>
      </c>
      <c r="M307" s="156" t="s">
        <v>1</v>
      </c>
      <c r="N307" s="156" t="s">
        <v>683</v>
      </c>
      <c r="O307" s="156" t="s">
        <v>290</v>
      </c>
      <c r="P307" s="156" t="s">
        <v>2</v>
      </c>
      <c r="Q307" s="156" t="s">
        <v>290</v>
      </c>
      <c r="R307" s="155" t="s">
        <v>291</v>
      </c>
      <c r="S307" s="156" t="s">
        <v>533</v>
      </c>
      <c r="T307" s="155" t="s">
        <v>534</v>
      </c>
      <c r="U307" s="155" t="s">
        <v>534</v>
      </c>
      <c r="V307" s="156" t="s">
        <v>294</v>
      </c>
      <c r="W307" s="156" t="s">
        <v>290</v>
      </c>
      <c r="X307" s="156" t="s">
        <v>290</v>
      </c>
      <c r="Y307" s="156" t="s">
        <v>487</v>
      </c>
      <c r="Z307" s="156" t="s">
        <v>290</v>
      </c>
      <c r="AA307" s="156" t="s">
        <v>290</v>
      </c>
      <c r="AB307" s="156" t="s">
        <v>1134</v>
      </c>
      <c r="AC307" s="156" t="s">
        <v>290</v>
      </c>
      <c r="AD307" s="156" t="s">
        <v>290</v>
      </c>
      <c r="AE307" s="156" t="s">
        <v>290</v>
      </c>
      <c r="AF307" s="157" t="s">
        <v>586</v>
      </c>
      <c r="AG307" s="156" t="s">
        <v>290</v>
      </c>
      <c r="AH307" s="155" t="s">
        <v>297</v>
      </c>
      <c r="AI307" s="155" t="s">
        <v>297</v>
      </c>
      <c r="AJ307" s="156" t="s">
        <v>290</v>
      </c>
      <c r="AK307" s="158" t="s">
        <v>298</v>
      </c>
      <c r="AL307" s="159" t="s">
        <v>299</v>
      </c>
    </row>
    <row r="308" spans="1:38" ht="409.5" x14ac:dyDescent="0.25">
      <c r="A308" s="94" t="str">
        <f t="shared" si="4"/>
        <v>Физические лица за исключением лиц с ОВЗ и инвалидов06.04.01 БиологияОчная</v>
      </c>
      <c r="B308" s="153">
        <v>303</v>
      </c>
      <c r="C308" s="154" t="s">
        <v>281</v>
      </c>
      <c r="D308" s="154" t="s">
        <v>1099</v>
      </c>
      <c r="E308" s="155" t="s">
        <v>282</v>
      </c>
      <c r="F308" s="154" t="s">
        <v>527</v>
      </c>
      <c r="G308" s="154" t="s">
        <v>528</v>
      </c>
      <c r="H308" s="155" t="s">
        <v>684</v>
      </c>
      <c r="I308" s="155"/>
      <c r="J308" s="154" t="s">
        <v>530</v>
      </c>
      <c r="K308" s="156" t="s">
        <v>531</v>
      </c>
      <c r="L308" s="155" t="s">
        <v>288</v>
      </c>
      <c r="M308" s="156" t="s">
        <v>1</v>
      </c>
      <c r="N308" s="156" t="s">
        <v>685</v>
      </c>
      <c r="O308" s="156" t="s">
        <v>290</v>
      </c>
      <c r="P308" s="156" t="s">
        <v>2</v>
      </c>
      <c r="Q308" s="156" t="s">
        <v>290</v>
      </c>
      <c r="R308" s="155" t="s">
        <v>291</v>
      </c>
      <c r="S308" s="156" t="s">
        <v>533</v>
      </c>
      <c r="T308" s="155" t="s">
        <v>534</v>
      </c>
      <c r="U308" s="155" t="s">
        <v>534</v>
      </c>
      <c r="V308" s="156" t="s">
        <v>294</v>
      </c>
      <c r="W308" s="156" t="s">
        <v>290</v>
      </c>
      <c r="X308" s="156" t="s">
        <v>290</v>
      </c>
      <c r="Y308" s="156" t="s">
        <v>487</v>
      </c>
      <c r="Z308" s="156" t="s">
        <v>290</v>
      </c>
      <c r="AA308" s="156" t="s">
        <v>290</v>
      </c>
      <c r="AB308" s="156" t="s">
        <v>1134</v>
      </c>
      <c r="AC308" s="156" t="s">
        <v>290</v>
      </c>
      <c r="AD308" s="156" t="s">
        <v>290</v>
      </c>
      <c r="AE308" s="156" t="s">
        <v>290</v>
      </c>
      <c r="AF308" s="157" t="s">
        <v>586</v>
      </c>
      <c r="AG308" s="156" t="s">
        <v>290</v>
      </c>
      <c r="AH308" s="155" t="s">
        <v>297</v>
      </c>
      <c r="AI308" s="155" t="s">
        <v>297</v>
      </c>
      <c r="AJ308" s="156" t="s">
        <v>290</v>
      </c>
      <c r="AK308" s="158" t="s">
        <v>298</v>
      </c>
      <c r="AL308" s="159" t="s">
        <v>299</v>
      </c>
    </row>
    <row r="309" spans="1:38" ht="409.5" x14ac:dyDescent="0.25">
      <c r="A309" s="94" t="str">
        <f t="shared" si="4"/>
        <v>Физические лица за исключением лиц с ОВЗ и инвалидов08.04.01 СтроительствоОчная</v>
      </c>
      <c r="B309" s="153">
        <v>304</v>
      </c>
      <c r="C309" s="154" t="s">
        <v>281</v>
      </c>
      <c r="D309" s="154" t="s">
        <v>1099</v>
      </c>
      <c r="E309" s="155" t="s">
        <v>282</v>
      </c>
      <c r="F309" s="154" t="s">
        <v>527</v>
      </c>
      <c r="G309" s="154" t="s">
        <v>528</v>
      </c>
      <c r="H309" s="155" t="s">
        <v>686</v>
      </c>
      <c r="I309" s="155"/>
      <c r="J309" s="154" t="s">
        <v>530</v>
      </c>
      <c r="K309" s="156" t="s">
        <v>531</v>
      </c>
      <c r="L309" s="155" t="s">
        <v>288</v>
      </c>
      <c r="M309" s="156" t="s">
        <v>1</v>
      </c>
      <c r="N309" s="156" t="s">
        <v>687</v>
      </c>
      <c r="O309" s="156" t="s">
        <v>290</v>
      </c>
      <c r="P309" s="156" t="s">
        <v>2</v>
      </c>
      <c r="Q309" s="156" t="s">
        <v>290</v>
      </c>
      <c r="R309" s="155" t="s">
        <v>291</v>
      </c>
      <c r="S309" s="156" t="s">
        <v>533</v>
      </c>
      <c r="T309" s="155" t="s">
        <v>534</v>
      </c>
      <c r="U309" s="155" t="s">
        <v>534</v>
      </c>
      <c r="V309" s="156" t="s">
        <v>294</v>
      </c>
      <c r="W309" s="156" t="s">
        <v>290</v>
      </c>
      <c r="X309" s="156" t="s">
        <v>290</v>
      </c>
      <c r="Y309" s="156" t="s">
        <v>487</v>
      </c>
      <c r="Z309" s="156" t="s">
        <v>290</v>
      </c>
      <c r="AA309" s="156" t="s">
        <v>290</v>
      </c>
      <c r="AB309" s="156" t="s">
        <v>1134</v>
      </c>
      <c r="AC309" s="156" t="s">
        <v>290</v>
      </c>
      <c r="AD309" s="156" t="s">
        <v>290</v>
      </c>
      <c r="AE309" s="156" t="s">
        <v>290</v>
      </c>
      <c r="AF309" s="157" t="s">
        <v>586</v>
      </c>
      <c r="AG309" s="156" t="s">
        <v>290</v>
      </c>
      <c r="AH309" s="155" t="s">
        <v>297</v>
      </c>
      <c r="AI309" s="155" t="s">
        <v>297</v>
      </c>
      <c r="AJ309" s="156" t="s">
        <v>290</v>
      </c>
      <c r="AK309" s="158" t="s">
        <v>298</v>
      </c>
      <c r="AL309" s="159" t="s">
        <v>299</v>
      </c>
    </row>
    <row r="310" spans="1:38" ht="409.5" x14ac:dyDescent="0.25">
      <c r="A310" s="94" t="str">
        <f t="shared" si="4"/>
        <v>Физические лица за исключением лиц с ОВЗ и инвалидов09.04.01 Информатика и вычислительная техникаОчная</v>
      </c>
      <c r="B310" s="153">
        <v>305</v>
      </c>
      <c r="C310" s="154" t="s">
        <v>281</v>
      </c>
      <c r="D310" s="154" t="s">
        <v>1099</v>
      </c>
      <c r="E310" s="155" t="s">
        <v>282</v>
      </c>
      <c r="F310" s="154" t="s">
        <v>527</v>
      </c>
      <c r="G310" s="154" t="s">
        <v>528</v>
      </c>
      <c r="H310" s="155" t="s">
        <v>688</v>
      </c>
      <c r="I310" s="155"/>
      <c r="J310" s="154" t="s">
        <v>530</v>
      </c>
      <c r="K310" s="156" t="s">
        <v>531</v>
      </c>
      <c r="L310" s="155" t="s">
        <v>288</v>
      </c>
      <c r="M310" s="156" t="s">
        <v>1</v>
      </c>
      <c r="N310" s="156" t="s">
        <v>689</v>
      </c>
      <c r="O310" s="156" t="s">
        <v>290</v>
      </c>
      <c r="P310" s="156" t="s">
        <v>2</v>
      </c>
      <c r="Q310" s="156" t="s">
        <v>290</v>
      </c>
      <c r="R310" s="155" t="s">
        <v>291</v>
      </c>
      <c r="S310" s="156" t="s">
        <v>533</v>
      </c>
      <c r="T310" s="155" t="s">
        <v>534</v>
      </c>
      <c r="U310" s="155" t="s">
        <v>534</v>
      </c>
      <c r="V310" s="156" t="s">
        <v>294</v>
      </c>
      <c r="W310" s="156" t="s">
        <v>290</v>
      </c>
      <c r="X310" s="156" t="s">
        <v>290</v>
      </c>
      <c r="Y310" s="156" t="s">
        <v>487</v>
      </c>
      <c r="Z310" s="156" t="s">
        <v>290</v>
      </c>
      <c r="AA310" s="156" t="s">
        <v>290</v>
      </c>
      <c r="AB310" s="156" t="s">
        <v>1134</v>
      </c>
      <c r="AC310" s="156" t="s">
        <v>290</v>
      </c>
      <c r="AD310" s="156" t="s">
        <v>290</v>
      </c>
      <c r="AE310" s="156" t="s">
        <v>290</v>
      </c>
      <c r="AF310" s="157" t="s">
        <v>586</v>
      </c>
      <c r="AG310" s="156" t="s">
        <v>290</v>
      </c>
      <c r="AH310" s="155" t="s">
        <v>297</v>
      </c>
      <c r="AI310" s="155" t="s">
        <v>297</v>
      </c>
      <c r="AJ310" s="156" t="s">
        <v>290</v>
      </c>
      <c r="AK310" s="158" t="s">
        <v>298</v>
      </c>
      <c r="AL310" s="159" t="s">
        <v>299</v>
      </c>
    </row>
    <row r="311" spans="1:38" ht="187.5" customHeight="1" x14ac:dyDescent="0.25">
      <c r="A311" s="94" t="str">
        <f t="shared" si="4"/>
        <v>Физические лица за исключением лиц с ОВЗ и инвалидов09.04.02 Информационные системы и технологииОчная</v>
      </c>
      <c r="B311" s="153">
        <v>306</v>
      </c>
      <c r="C311" s="154" t="s">
        <v>281</v>
      </c>
      <c r="D311" s="154" t="s">
        <v>1099</v>
      </c>
      <c r="E311" s="155" t="s">
        <v>282</v>
      </c>
      <c r="F311" s="154" t="s">
        <v>527</v>
      </c>
      <c r="G311" s="154" t="s">
        <v>528</v>
      </c>
      <c r="H311" s="155" t="s">
        <v>690</v>
      </c>
      <c r="I311" s="155"/>
      <c r="J311" s="154" t="s">
        <v>530</v>
      </c>
      <c r="K311" s="156" t="s">
        <v>531</v>
      </c>
      <c r="L311" s="155" t="s">
        <v>288</v>
      </c>
      <c r="M311" s="156" t="s">
        <v>1</v>
      </c>
      <c r="N311" s="156" t="s">
        <v>691</v>
      </c>
      <c r="O311" s="156" t="s">
        <v>290</v>
      </c>
      <c r="P311" s="156" t="s">
        <v>2</v>
      </c>
      <c r="Q311" s="156" t="s">
        <v>290</v>
      </c>
      <c r="R311" s="155" t="s">
        <v>291</v>
      </c>
      <c r="S311" s="156" t="s">
        <v>533</v>
      </c>
      <c r="T311" s="155" t="s">
        <v>534</v>
      </c>
      <c r="U311" s="155" t="s">
        <v>534</v>
      </c>
      <c r="V311" s="156" t="s">
        <v>294</v>
      </c>
      <c r="W311" s="156" t="s">
        <v>290</v>
      </c>
      <c r="X311" s="156" t="s">
        <v>290</v>
      </c>
      <c r="Y311" s="156" t="s">
        <v>487</v>
      </c>
      <c r="Z311" s="156" t="s">
        <v>290</v>
      </c>
      <c r="AA311" s="156" t="s">
        <v>290</v>
      </c>
      <c r="AB311" s="156" t="s">
        <v>1134</v>
      </c>
      <c r="AC311" s="156" t="s">
        <v>290</v>
      </c>
      <c r="AD311" s="156" t="s">
        <v>290</v>
      </c>
      <c r="AE311" s="156" t="s">
        <v>290</v>
      </c>
      <c r="AF311" s="157" t="s">
        <v>586</v>
      </c>
      <c r="AG311" s="156" t="s">
        <v>290</v>
      </c>
      <c r="AH311" s="155" t="s">
        <v>297</v>
      </c>
      <c r="AI311" s="155" t="s">
        <v>297</v>
      </c>
      <c r="AJ311" s="156" t="s">
        <v>290</v>
      </c>
      <c r="AK311" s="158" t="s">
        <v>298</v>
      </c>
      <c r="AL311" s="159" t="s">
        <v>299</v>
      </c>
    </row>
    <row r="312" spans="1:38" ht="409.5" x14ac:dyDescent="0.25">
      <c r="A312" s="94" t="str">
        <f t="shared" si="4"/>
        <v>Физические лица за исключением лиц с ОВЗ и инвалидов11.04.02 Инфокоммуникационные технологии и системы связиОчная</v>
      </c>
      <c r="B312" s="153">
        <v>307</v>
      </c>
      <c r="C312" s="154" t="s">
        <v>281</v>
      </c>
      <c r="D312" s="154" t="s">
        <v>1099</v>
      </c>
      <c r="E312" s="155" t="s">
        <v>282</v>
      </c>
      <c r="F312" s="154" t="s">
        <v>527</v>
      </c>
      <c r="G312" s="154" t="s">
        <v>528</v>
      </c>
      <c r="H312" s="155" t="s">
        <v>692</v>
      </c>
      <c r="I312" s="155"/>
      <c r="J312" s="154" t="s">
        <v>530</v>
      </c>
      <c r="K312" s="156" t="s">
        <v>531</v>
      </c>
      <c r="L312" s="155" t="s">
        <v>288</v>
      </c>
      <c r="M312" s="156" t="s">
        <v>1</v>
      </c>
      <c r="N312" s="156" t="s">
        <v>693</v>
      </c>
      <c r="O312" s="156" t="s">
        <v>290</v>
      </c>
      <c r="P312" s="156" t="s">
        <v>2</v>
      </c>
      <c r="Q312" s="156" t="s">
        <v>290</v>
      </c>
      <c r="R312" s="155" t="s">
        <v>291</v>
      </c>
      <c r="S312" s="156" t="s">
        <v>533</v>
      </c>
      <c r="T312" s="155" t="s">
        <v>534</v>
      </c>
      <c r="U312" s="155" t="s">
        <v>534</v>
      </c>
      <c r="V312" s="156" t="s">
        <v>294</v>
      </c>
      <c r="W312" s="156" t="s">
        <v>290</v>
      </c>
      <c r="X312" s="156" t="s">
        <v>290</v>
      </c>
      <c r="Y312" s="156" t="s">
        <v>487</v>
      </c>
      <c r="Z312" s="156" t="s">
        <v>290</v>
      </c>
      <c r="AA312" s="156" t="s">
        <v>290</v>
      </c>
      <c r="AB312" s="156" t="s">
        <v>1134</v>
      </c>
      <c r="AC312" s="156" t="s">
        <v>290</v>
      </c>
      <c r="AD312" s="156" t="s">
        <v>290</v>
      </c>
      <c r="AE312" s="156" t="s">
        <v>290</v>
      </c>
      <c r="AF312" s="157" t="s">
        <v>586</v>
      </c>
      <c r="AG312" s="156" t="s">
        <v>290</v>
      </c>
      <c r="AH312" s="155" t="s">
        <v>297</v>
      </c>
      <c r="AI312" s="155" t="s">
        <v>297</v>
      </c>
      <c r="AJ312" s="156" t="s">
        <v>290</v>
      </c>
      <c r="AK312" s="158" t="s">
        <v>298</v>
      </c>
      <c r="AL312" s="159" t="s">
        <v>299</v>
      </c>
    </row>
    <row r="313" spans="1:38" ht="409.5" x14ac:dyDescent="0.25">
      <c r="A313" s="94" t="str">
        <f t="shared" si="4"/>
        <v>Физические лица за исключением лиц с ОВЗ и инвалидов13.04.02 Электроэнергетика и электротехникаОчная</v>
      </c>
      <c r="B313" s="153">
        <v>308</v>
      </c>
      <c r="C313" s="154" t="s">
        <v>281</v>
      </c>
      <c r="D313" s="154" t="s">
        <v>1099</v>
      </c>
      <c r="E313" s="155" t="s">
        <v>282</v>
      </c>
      <c r="F313" s="154" t="s">
        <v>527</v>
      </c>
      <c r="G313" s="154" t="s">
        <v>528</v>
      </c>
      <c r="H313" s="155" t="s">
        <v>694</v>
      </c>
      <c r="I313" s="155"/>
      <c r="J313" s="154" t="s">
        <v>530</v>
      </c>
      <c r="K313" s="156" t="s">
        <v>531</v>
      </c>
      <c r="L313" s="155" t="s">
        <v>288</v>
      </c>
      <c r="M313" s="156" t="s">
        <v>1</v>
      </c>
      <c r="N313" s="156" t="s">
        <v>695</v>
      </c>
      <c r="O313" s="156" t="s">
        <v>290</v>
      </c>
      <c r="P313" s="156" t="s">
        <v>2</v>
      </c>
      <c r="Q313" s="156" t="s">
        <v>290</v>
      </c>
      <c r="R313" s="155" t="s">
        <v>291</v>
      </c>
      <c r="S313" s="156" t="s">
        <v>533</v>
      </c>
      <c r="T313" s="155" t="s">
        <v>534</v>
      </c>
      <c r="U313" s="155" t="s">
        <v>534</v>
      </c>
      <c r="V313" s="156" t="s">
        <v>294</v>
      </c>
      <c r="W313" s="156" t="s">
        <v>290</v>
      </c>
      <c r="X313" s="156" t="s">
        <v>290</v>
      </c>
      <c r="Y313" s="156" t="s">
        <v>487</v>
      </c>
      <c r="Z313" s="156" t="s">
        <v>290</v>
      </c>
      <c r="AA313" s="156" t="s">
        <v>290</v>
      </c>
      <c r="AB313" s="156" t="s">
        <v>1134</v>
      </c>
      <c r="AC313" s="156" t="s">
        <v>290</v>
      </c>
      <c r="AD313" s="156" t="s">
        <v>290</v>
      </c>
      <c r="AE313" s="156" t="s">
        <v>290</v>
      </c>
      <c r="AF313" s="157" t="s">
        <v>586</v>
      </c>
      <c r="AG313" s="156" t="s">
        <v>290</v>
      </c>
      <c r="AH313" s="155" t="s">
        <v>297</v>
      </c>
      <c r="AI313" s="155" t="s">
        <v>297</v>
      </c>
      <c r="AJ313" s="156" t="s">
        <v>290</v>
      </c>
      <c r="AK313" s="158" t="s">
        <v>298</v>
      </c>
      <c r="AL313" s="159" t="s">
        <v>299</v>
      </c>
    </row>
    <row r="314" spans="1:38" ht="409.5" x14ac:dyDescent="0.25">
      <c r="A314" s="94" t="str">
        <f t="shared" si="4"/>
        <v>Физические лица с ОВЗ и инвалиды13.04.02 Электроэнергетика и электротехникаОчная</v>
      </c>
      <c r="B314" s="153">
        <v>309</v>
      </c>
      <c r="C314" s="154" t="s">
        <v>281</v>
      </c>
      <c r="D314" s="154" t="s">
        <v>1099</v>
      </c>
      <c r="E314" s="155" t="s">
        <v>282</v>
      </c>
      <c r="F314" s="154" t="s">
        <v>527</v>
      </c>
      <c r="G314" s="154" t="s">
        <v>528</v>
      </c>
      <c r="H314" s="155" t="s">
        <v>1344</v>
      </c>
      <c r="I314" s="155"/>
      <c r="J314" s="154" t="s">
        <v>530</v>
      </c>
      <c r="K314" s="156" t="s">
        <v>531</v>
      </c>
      <c r="L314" s="155" t="s">
        <v>288</v>
      </c>
      <c r="M314" s="156" t="s">
        <v>9</v>
      </c>
      <c r="N314" s="156" t="s">
        <v>695</v>
      </c>
      <c r="O314" s="156" t="s">
        <v>290</v>
      </c>
      <c r="P314" s="156" t="s">
        <v>2</v>
      </c>
      <c r="Q314" s="156" t="s">
        <v>290</v>
      </c>
      <c r="R314" s="155" t="s">
        <v>291</v>
      </c>
      <c r="S314" s="156" t="s">
        <v>533</v>
      </c>
      <c r="T314" s="155" t="s">
        <v>534</v>
      </c>
      <c r="U314" s="155" t="s">
        <v>534</v>
      </c>
      <c r="V314" s="156" t="s">
        <v>294</v>
      </c>
      <c r="W314" s="156" t="s">
        <v>290</v>
      </c>
      <c r="X314" s="156" t="s">
        <v>290</v>
      </c>
      <c r="Y314" s="156" t="s">
        <v>487</v>
      </c>
      <c r="Z314" s="156" t="s">
        <v>290</v>
      </c>
      <c r="AA314" s="156" t="s">
        <v>290</v>
      </c>
      <c r="AB314" s="156" t="s">
        <v>1343</v>
      </c>
      <c r="AC314" s="156" t="s">
        <v>290</v>
      </c>
      <c r="AD314" s="156" t="s">
        <v>290</v>
      </c>
      <c r="AE314" s="156" t="s">
        <v>1317</v>
      </c>
      <c r="AF314" s="157" t="s">
        <v>586</v>
      </c>
      <c r="AG314" s="156" t="s">
        <v>290</v>
      </c>
      <c r="AH314" s="155" t="s">
        <v>297</v>
      </c>
      <c r="AI314" s="155" t="s">
        <v>297</v>
      </c>
      <c r="AJ314" s="156" t="s">
        <v>290</v>
      </c>
      <c r="AK314" s="158" t="s">
        <v>298</v>
      </c>
      <c r="AL314" s="159" t="s">
        <v>299</v>
      </c>
    </row>
    <row r="315" spans="1:38" ht="409.5" x14ac:dyDescent="0.25">
      <c r="A315" s="94" t="str">
        <f t="shared" si="4"/>
        <v>Физические лица за исключением лиц с ОВЗ и инвалидов20.04.01 Техносферная безопасностьОчная</v>
      </c>
      <c r="B315" s="153">
        <v>310</v>
      </c>
      <c r="C315" s="154" t="s">
        <v>281</v>
      </c>
      <c r="D315" s="154" t="s">
        <v>1099</v>
      </c>
      <c r="E315" s="155" t="s">
        <v>282</v>
      </c>
      <c r="F315" s="154" t="s">
        <v>527</v>
      </c>
      <c r="G315" s="154" t="s">
        <v>528</v>
      </c>
      <c r="H315" s="155" t="s">
        <v>696</v>
      </c>
      <c r="I315" s="155"/>
      <c r="J315" s="154" t="s">
        <v>530</v>
      </c>
      <c r="K315" s="156" t="s">
        <v>531</v>
      </c>
      <c r="L315" s="155" t="s">
        <v>288</v>
      </c>
      <c r="M315" s="156" t="s">
        <v>1</v>
      </c>
      <c r="N315" s="156" t="s">
        <v>697</v>
      </c>
      <c r="O315" s="156" t="s">
        <v>290</v>
      </c>
      <c r="P315" s="156" t="s">
        <v>2</v>
      </c>
      <c r="Q315" s="156" t="s">
        <v>290</v>
      </c>
      <c r="R315" s="155" t="s">
        <v>291</v>
      </c>
      <c r="S315" s="156" t="s">
        <v>533</v>
      </c>
      <c r="T315" s="155" t="s">
        <v>534</v>
      </c>
      <c r="U315" s="155" t="s">
        <v>534</v>
      </c>
      <c r="V315" s="156" t="s">
        <v>294</v>
      </c>
      <c r="W315" s="156" t="s">
        <v>290</v>
      </c>
      <c r="X315" s="156" t="s">
        <v>290</v>
      </c>
      <c r="Y315" s="156" t="s">
        <v>487</v>
      </c>
      <c r="Z315" s="156" t="s">
        <v>290</v>
      </c>
      <c r="AA315" s="156" t="s">
        <v>290</v>
      </c>
      <c r="AB315" s="156" t="s">
        <v>1134</v>
      </c>
      <c r="AC315" s="156" t="s">
        <v>290</v>
      </c>
      <c r="AD315" s="156" t="s">
        <v>290</v>
      </c>
      <c r="AE315" s="156" t="s">
        <v>290</v>
      </c>
      <c r="AF315" s="157" t="s">
        <v>586</v>
      </c>
      <c r="AG315" s="156" t="s">
        <v>290</v>
      </c>
      <c r="AH315" s="155" t="s">
        <v>297</v>
      </c>
      <c r="AI315" s="155" t="s">
        <v>297</v>
      </c>
      <c r="AJ315" s="156" t="s">
        <v>290</v>
      </c>
      <c r="AK315" s="158" t="s">
        <v>298</v>
      </c>
      <c r="AL315" s="159" t="s">
        <v>299</v>
      </c>
    </row>
    <row r="316" spans="1:38" ht="409.5" x14ac:dyDescent="0.25">
      <c r="A316" s="94" t="str">
        <f t="shared" si="4"/>
        <v>Физические лица за исключением лиц с ОВЗ и инвалидов27.04.04 Управление в технических системахОчная</v>
      </c>
      <c r="B316" s="153">
        <v>311</v>
      </c>
      <c r="C316" s="154" t="s">
        <v>281</v>
      </c>
      <c r="D316" s="154" t="s">
        <v>1099</v>
      </c>
      <c r="E316" s="155" t="s">
        <v>282</v>
      </c>
      <c r="F316" s="154" t="s">
        <v>527</v>
      </c>
      <c r="G316" s="154" t="s">
        <v>528</v>
      </c>
      <c r="H316" s="155" t="s">
        <v>698</v>
      </c>
      <c r="I316" s="155"/>
      <c r="J316" s="154" t="s">
        <v>530</v>
      </c>
      <c r="K316" s="156" t="s">
        <v>531</v>
      </c>
      <c r="L316" s="155" t="s">
        <v>288</v>
      </c>
      <c r="M316" s="156" t="s">
        <v>1</v>
      </c>
      <c r="N316" s="156" t="s">
        <v>699</v>
      </c>
      <c r="O316" s="156" t="s">
        <v>290</v>
      </c>
      <c r="P316" s="156" t="s">
        <v>2</v>
      </c>
      <c r="Q316" s="156" t="s">
        <v>290</v>
      </c>
      <c r="R316" s="155" t="s">
        <v>291</v>
      </c>
      <c r="S316" s="156" t="s">
        <v>533</v>
      </c>
      <c r="T316" s="155" t="s">
        <v>534</v>
      </c>
      <c r="U316" s="155" t="s">
        <v>534</v>
      </c>
      <c r="V316" s="156" t="s">
        <v>294</v>
      </c>
      <c r="W316" s="156" t="s">
        <v>290</v>
      </c>
      <c r="X316" s="156" t="s">
        <v>290</v>
      </c>
      <c r="Y316" s="156" t="s">
        <v>487</v>
      </c>
      <c r="Z316" s="156" t="s">
        <v>290</v>
      </c>
      <c r="AA316" s="156" t="s">
        <v>290</v>
      </c>
      <c r="AB316" s="156" t="s">
        <v>1134</v>
      </c>
      <c r="AC316" s="156" t="s">
        <v>290</v>
      </c>
      <c r="AD316" s="156" t="s">
        <v>290</v>
      </c>
      <c r="AE316" s="156" t="s">
        <v>290</v>
      </c>
      <c r="AF316" s="157" t="s">
        <v>586</v>
      </c>
      <c r="AG316" s="156" t="s">
        <v>290</v>
      </c>
      <c r="AH316" s="155" t="s">
        <v>297</v>
      </c>
      <c r="AI316" s="155" t="s">
        <v>297</v>
      </c>
      <c r="AJ316" s="156" t="s">
        <v>290</v>
      </c>
      <c r="AK316" s="158" t="s">
        <v>298</v>
      </c>
      <c r="AL316" s="159" t="s">
        <v>299</v>
      </c>
    </row>
    <row r="317" spans="1:38" ht="409.5" x14ac:dyDescent="0.25">
      <c r="A317" s="94" t="str">
        <f t="shared" si="4"/>
        <v>Физические лица за исключением лиц с ОВЗ и инвалидов27.04.05 ИнноватикаОчная</v>
      </c>
      <c r="B317" s="153">
        <v>312</v>
      </c>
      <c r="C317" s="154" t="s">
        <v>281</v>
      </c>
      <c r="D317" s="154" t="s">
        <v>1099</v>
      </c>
      <c r="E317" s="155" t="s">
        <v>282</v>
      </c>
      <c r="F317" s="154" t="s">
        <v>527</v>
      </c>
      <c r="G317" s="154" t="s">
        <v>528</v>
      </c>
      <c r="H317" s="155" t="s">
        <v>544</v>
      </c>
      <c r="I317" s="155"/>
      <c r="J317" s="154" t="s">
        <v>530</v>
      </c>
      <c r="K317" s="156" t="s">
        <v>531</v>
      </c>
      <c r="L317" s="155" t="s">
        <v>288</v>
      </c>
      <c r="M317" s="156" t="s">
        <v>1</v>
      </c>
      <c r="N317" s="156" t="s">
        <v>545</v>
      </c>
      <c r="O317" s="156" t="s">
        <v>290</v>
      </c>
      <c r="P317" s="156" t="s">
        <v>2</v>
      </c>
      <c r="Q317" s="156" t="s">
        <v>290</v>
      </c>
      <c r="R317" s="155" t="s">
        <v>291</v>
      </c>
      <c r="S317" s="156" t="s">
        <v>533</v>
      </c>
      <c r="T317" s="155" t="s">
        <v>534</v>
      </c>
      <c r="U317" s="155" t="s">
        <v>534</v>
      </c>
      <c r="V317" s="156" t="s">
        <v>294</v>
      </c>
      <c r="W317" s="156" t="s">
        <v>290</v>
      </c>
      <c r="X317" s="156" t="s">
        <v>290</v>
      </c>
      <c r="Y317" s="156" t="s">
        <v>487</v>
      </c>
      <c r="Z317" s="156" t="s">
        <v>290</v>
      </c>
      <c r="AA317" s="156" t="s">
        <v>290</v>
      </c>
      <c r="AB317" s="156" t="s">
        <v>1134</v>
      </c>
      <c r="AC317" s="156" t="s">
        <v>290</v>
      </c>
      <c r="AD317" s="156" t="s">
        <v>290</v>
      </c>
      <c r="AE317" s="156" t="s">
        <v>290</v>
      </c>
      <c r="AF317" s="157" t="s">
        <v>493</v>
      </c>
      <c r="AG317" s="156" t="s">
        <v>290</v>
      </c>
      <c r="AH317" s="155" t="s">
        <v>297</v>
      </c>
      <c r="AI317" s="155" t="s">
        <v>297</v>
      </c>
      <c r="AJ317" s="156" t="s">
        <v>290</v>
      </c>
      <c r="AK317" s="158" t="s">
        <v>298</v>
      </c>
      <c r="AL317" s="159" t="s">
        <v>299</v>
      </c>
    </row>
    <row r="318" spans="1:38" ht="409.5" x14ac:dyDescent="0.25">
      <c r="A318" s="94" t="str">
        <f t="shared" si="4"/>
        <v>Физические лица за исключением лиц с ОВЗ и инвалидов37.04.01 ПсихологияОчная</v>
      </c>
      <c r="B318" s="153">
        <v>313</v>
      </c>
      <c r="C318" s="154" t="s">
        <v>281</v>
      </c>
      <c r="D318" s="154" t="s">
        <v>1099</v>
      </c>
      <c r="E318" s="155" t="s">
        <v>282</v>
      </c>
      <c r="F318" s="154" t="s">
        <v>527</v>
      </c>
      <c r="G318" s="154" t="s">
        <v>528</v>
      </c>
      <c r="H318" s="155" t="s">
        <v>546</v>
      </c>
      <c r="I318" s="155"/>
      <c r="J318" s="154" t="s">
        <v>530</v>
      </c>
      <c r="K318" s="156" t="s">
        <v>531</v>
      </c>
      <c r="L318" s="155" t="s">
        <v>288</v>
      </c>
      <c r="M318" s="156" t="s">
        <v>1</v>
      </c>
      <c r="N318" s="156" t="s">
        <v>547</v>
      </c>
      <c r="O318" s="156" t="s">
        <v>290</v>
      </c>
      <c r="P318" s="156" t="s">
        <v>2</v>
      </c>
      <c r="Q318" s="156" t="s">
        <v>290</v>
      </c>
      <c r="R318" s="155" t="s">
        <v>291</v>
      </c>
      <c r="S318" s="156" t="s">
        <v>533</v>
      </c>
      <c r="T318" s="155" t="s">
        <v>534</v>
      </c>
      <c r="U318" s="155" t="s">
        <v>534</v>
      </c>
      <c r="V318" s="156" t="s">
        <v>294</v>
      </c>
      <c r="W318" s="156" t="s">
        <v>290</v>
      </c>
      <c r="X318" s="156" t="s">
        <v>290</v>
      </c>
      <c r="Y318" s="156" t="s">
        <v>487</v>
      </c>
      <c r="Z318" s="156" t="s">
        <v>290</v>
      </c>
      <c r="AA318" s="156" t="s">
        <v>290</v>
      </c>
      <c r="AB318" s="156" t="s">
        <v>1134</v>
      </c>
      <c r="AC318" s="156" t="s">
        <v>290</v>
      </c>
      <c r="AD318" s="156" t="s">
        <v>290</v>
      </c>
      <c r="AE318" s="156" t="s">
        <v>290</v>
      </c>
      <c r="AF318" s="157" t="s">
        <v>488</v>
      </c>
      <c r="AG318" s="156" t="s">
        <v>290</v>
      </c>
      <c r="AH318" s="155" t="s">
        <v>297</v>
      </c>
      <c r="AI318" s="155" t="s">
        <v>297</v>
      </c>
      <c r="AJ318" s="156" t="s">
        <v>290</v>
      </c>
      <c r="AK318" s="158" t="s">
        <v>298</v>
      </c>
      <c r="AL318" s="159" t="s">
        <v>299</v>
      </c>
    </row>
    <row r="319" spans="1:38" ht="409.5" x14ac:dyDescent="0.25">
      <c r="A319" s="94" t="str">
        <f t="shared" si="4"/>
        <v>Физические лица за исключением лиц с ОВЗ и инвалидов38.04.01 ЭкономикаОчная</v>
      </c>
      <c r="B319" s="153">
        <v>314</v>
      </c>
      <c r="C319" s="154" t="s">
        <v>281</v>
      </c>
      <c r="D319" s="154" t="s">
        <v>1099</v>
      </c>
      <c r="E319" s="155" t="s">
        <v>282</v>
      </c>
      <c r="F319" s="154" t="s">
        <v>527</v>
      </c>
      <c r="G319" s="154" t="s">
        <v>528</v>
      </c>
      <c r="H319" s="155" t="s">
        <v>662</v>
      </c>
      <c r="I319" s="155"/>
      <c r="J319" s="154" t="s">
        <v>530</v>
      </c>
      <c r="K319" s="156" t="s">
        <v>531</v>
      </c>
      <c r="L319" s="155" t="s">
        <v>288</v>
      </c>
      <c r="M319" s="156" t="s">
        <v>1</v>
      </c>
      <c r="N319" s="156" t="s">
        <v>663</v>
      </c>
      <c r="O319" s="156" t="s">
        <v>290</v>
      </c>
      <c r="P319" s="156" t="s">
        <v>2</v>
      </c>
      <c r="Q319" s="156" t="s">
        <v>290</v>
      </c>
      <c r="R319" s="155" t="s">
        <v>291</v>
      </c>
      <c r="S319" s="156" t="s">
        <v>533</v>
      </c>
      <c r="T319" s="155" t="s">
        <v>534</v>
      </c>
      <c r="U319" s="155" t="s">
        <v>534</v>
      </c>
      <c r="V319" s="156" t="s">
        <v>294</v>
      </c>
      <c r="W319" s="156" t="s">
        <v>290</v>
      </c>
      <c r="X319" s="156" t="s">
        <v>290</v>
      </c>
      <c r="Y319" s="156" t="s">
        <v>487</v>
      </c>
      <c r="Z319" s="156" t="s">
        <v>290</v>
      </c>
      <c r="AA319" s="156" t="s">
        <v>290</v>
      </c>
      <c r="AB319" s="156" t="s">
        <v>1134</v>
      </c>
      <c r="AC319" s="156" t="s">
        <v>290</v>
      </c>
      <c r="AD319" s="156" t="s">
        <v>290</v>
      </c>
      <c r="AE319" s="156" t="s">
        <v>290</v>
      </c>
      <c r="AF319" s="157" t="s">
        <v>586</v>
      </c>
      <c r="AG319" s="156" t="s">
        <v>290</v>
      </c>
      <c r="AH319" s="155" t="s">
        <v>297</v>
      </c>
      <c r="AI319" s="155" t="s">
        <v>297</v>
      </c>
      <c r="AJ319" s="156" t="s">
        <v>290</v>
      </c>
      <c r="AK319" s="158" t="s">
        <v>298</v>
      </c>
      <c r="AL319" s="159" t="s">
        <v>299</v>
      </c>
    </row>
    <row r="320" spans="1:38" ht="409.5" x14ac:dyDescent="0.25">
      <c r="A320" s="94" t="str">
        <f t="shared" si="4"/>
        <v>Физические лица с ОВЗ и инвалиды38.04.01 ЭкономикаОчная</v>
      </c>
      <c r="B320" s="153">
        <v>315</v>
      </c>
      <c r="C320" s="154" t="s">
        <v>281</v>
      </c>
      <c r="D320" s="154" t="s">
        <v>1099</v>
      </c>
      <c r="E320" s="155" t="s">
        <v>282</v>
      </c>
      <c r="F320" s="154" t="s">
        <v>527</v>
      </c>
      <c r="G320" s="154" t="s">
        <v>528</v>
      </c>
      <c r="H320" s="155" t="s">
        <v>1345</v>
      </c>
      <c r="I320" s="155"/>
      <c r="J320" s="154" t="s">
        <v>530</v>
      </c>
      <c r="K320" s="156" t="s">
        <v>531</v>
      </c>
      <c r="L320" s="155" t="s">
        <v>288</v>
      </c>
      <c r="M320" s="156" t="s">
        <v>9</v>
      </c>
      <c r="N320" s="156" t="s">
        <v>663</v>
      </c>
      <c r="O320" s="156" t="s">
        <v>290</v>
      </c>
      <c r="P320" s="156" t="s">
        <v>2</v>
      </c>
      <c r="Q320" s="156" t="s">
        <v>290</v>
      </c>
      <c r="R320" s="155" t="s">
        <v>291</v>
      </c>
      <c r="S320" s="156" t="s">
        <v>533</v>
      </c>
      <c r="T320" s="155" t="s">
        <v>534</v>
      </c>
      <c r="U320" s="155" t="s">
        <v>534</v>
      </c>
      <c r="V320" s="156" t="s">
        <v>294</v>
      </c>
      <c r="W320" s="156" t="s">
        <v>290</v>
      </c>
      <c r="X320" s="156" t="s">
        <v>290</v>
      </c>
      <c r="Y320" s="156" t="s">
        <v>487</v>
      </c>
      <c r="Z320" s="156" t="s">
        <v>290</v>
      </c>
      <c r="AA320" s="156" t="s">
        <v>290</v>
      </c>
      <c r="AB320" s="156" t="s">
        <v>1343</v>
      </c>
      <c r="AC320" s="156" t="s">
        <v>290</v>
      </c>
      <c r="AD320" s="156" t="s">
        <v>290</v>
      </c>
      <c r="AE320" s="156" t="s">
        <v>1312</v>
      </c>
      <c r="AF320" s="157" t="s">
        <v>586</v>
      </c>
      <c r="AG320" s="156" t="s">
        <v>290</v>
      </c>
      <c r="AH320" s="155" t="s">
        <v>297</v>
      </c>
      <c r="AI320" s="155" t="s">
        <v>297</v>
      </c>
      <c r="AJ320" s="156" t="s">
        <v>290</v>
      </c>
      <c r="AK320" s="158" t="s">
        <v>298</v>
      </c>
      <c r="AL320" s="159" t="s">
        <v>299</v>
      </c>
    </row>
    <row r="321" spans="1:38" ht="409.5" x14ac:dyDescent="0.25">
      <c r="A321" s="94" t="str">
        <f t="shared" si="4"/>
        <v>Физические лица за исключением лиц с ОВЗ и инвалидов38.04.02 МенеджментОчная</v>
      </c>
      <c r="B321" s="153">
        <v>316</v>
      </c>
      <c r="C321" s="154" t="s">
        <v>281</v>
      </c>
      <c r="D321" s="154" t="s">
        <v>1099</v>
      </c>
      <c r="E321" s="155" t="s">
        <v>282</v>
      </c>
      <c r="F321" s="154" t="s">
        <v>527</v>
      </c>
      <c r="G321" s="154" t="s">
        <v>528</v>
      </c>
      <c r="H321" s="155" t="s">
        <v>664</v>
      </c>
      <c r="I321" s="155"/>
      <c r="J321" s="154" t="s">
        <v>530</v>
      </c>
      <c r="K321" s="156" t="s">
        <v>531</v>
      </c>
      <c r="L321" s="155" t="s">
        <v>288</v>
      </c>
      <c r="M321" s="156" t="s">
        <v>1</v>
      </c>
      <c r="N321" s="156" t="s">
        <v>665</v>
      </c>
      <c r="O321" s="156" t="s">
        <v>290</v>
      </c>
      <c r="P321" s="156" t="s">
        <v>2</v>
      </c>
      <c r="Q321" s="156" t="s">
        <v>290</v>
      </c>
      <c r="R321" s="155" t="s">
        <v>291</v>
      </c>
      <c r="S321" s="156" t="s">
        <v>533</v>
      </c>
      <c r="T321" s="155" t="s">
        <v>534</v>
      </c>
      <c r="U321" s="155" t="s">
        <v>534</v>
      </c>
      <c r="V321" s="156" t="s">
        <v>294</v>
      </c>
      <c r="W321" s="156" t="s">
        <v>290</v>
      </c>
      <c r="X321" s="156" t="s">
        <v>290</v>
      </c>
      <c r="Y321" s="156" t="s">
        <v>487</v>
      </c>
      <c r="Z321" s="156" t="s">
        <v>290</v>
      </c>
      <c r="AA321" s="156" t="s">
        <v>290</v>
      </c>
      <c r="AB321" s="156" t="s">
        <v>1134</v>
      </c>
      <c r="AC321" s="156" t="s">
        <v>290</v>
      </c>
      <c r="AD321" s="156" t="s">
        <v>290</v>
      </c>
      <c r="AE321" s="156" t="s">
        <v>290</v>
      </c>
      <c r="AF321" s="157" t="s">
        <v>586</v>
      </c>
      <c r="AG321" s="156" t="s">
        <v>290</v>
      </c>
      <c r="AH321" s="155" t="s">
        <v>297</v>
      </c>
      <c r="AI321" s="155" t="s">
        <v>297</v>
      </c>
      <c r="AJ321" s="156" t="s">
        <v>290</v>
      </c>
      <c r="AK321" s="158" t="s">
        <v>298</v>
      </c>
      <c r="AL321" s="159" t="s">
        <v>299</v>
      </c>
    </row>
    <row r="322" spans="1:38" ht="409.5" x14ac:dyDescent="0.25">
      <c r="A322" s="94" t="str">
        <f t="shared" si="4"/>
        <v>Физические лица за исключением лиц с ОВЗ и инвалидов38.04.03 Управление персоналомОчная</v>
      </c>
      <c r="B322" s="153">
        <v>317</v>
      </c>
      <c r="C322" s="154" t="s">
        <v>281</v>
      </c>
      <c r="D322" s="154" t="s">
        <v>1099</v>
      </c>
      <c r="E322" s="155" t="s">
        <v>282</v>
      </c>
      <c r="F322" s="154" t="s">
        <v>527</v>
      </c>
      <c r="G322" s="154" t="s">
        <v>528</v>
      </c>
      <c r="H322" s="155" t="s">
        <v>666</v>
      </c>
      <c r="I322" s="155"/>
      <c r="J322" s="154" t="s">
        <v>530</v>
      </c>
      <c r="K322" s="156" t="s">
        <v>531</v>
      </c>
      <c r="L322" s="155" t="s">
        <v>288</v>
      </c>
      <c r="M322" s="156" t="s">
        <v>1</v>
      </c>
      <c r="N322" s="156" t="s">
        <v>667</v>
      </c>
      <c r="O322" s="156" t="s">
        <v>290</v>
      </c>
      <c r="P322" s="156" t="s">
        <v>2</v>
      </c>
      <c r="Q322" s="156" t="s">
        <v>290</v>
      </c>
      <c r="R322" s="155" t="s">
        <v>291</v>
      </c>
      <c r="S322" s="156" t="s">
        <v>533</v>
      </c>
      <c r="T322" s="155" t="s">
        <v>534</v>
      </c>
      <c r="U322" s="155" t="s">
        <v>534</v>
      </c>
      <c r="V322" s="156" t="s">
        <v>294</v>
      </c>
      <c r="W322" s="156" t="s">
        <v>290</v>
      </c>
      <c r="X322" s="156" t="s">
        <v>290</v>
      </c>
      <c r="Y322" s="156" t="s">
        <v>487</v>
      </c>
      <c r="Z322" s="156" t="s">
        <v>290</v>
      </c>
      <c r="AA322" s="156" t="s">
        <v>290</v>
      </c>
      <c r="AB322" s="156" t="s">
        <v>1134</v>
      </c>
      <c r="AC322" s="156" t="s">
        <v>290</v>
      </c>
      <c r="AD322" s="156" t="s">
        <v>290</v>
      </c>
      <c r="AE322" s="156" t="s">
        <v>290</v>
      </c>
      <c r="AF322" s="157" t="s">
        <v>586</v>
      </c>
      <c r="AG322" s="156" t="s">
        <v>290</v>
      </c>
      <c r="AH322" s="155" t="s">
        <v>297</v>
      </c>
      <c r="AI322" s="155" t="s">
        <v>297</v>
      </c>
      <c r="AJ322" s="156" t="s">
        <v>290</v>
      </c>
      <c r="AK322" s="158" t="s">
        <v>298</v>
      </c>
      <c r="AL322" s="159" t="s">
        <v>299</v>
      </c>
    </row>
    <row r="323" spans="1:38" ht="409.5" x14ac:dyDescent="0.25">
      <c r="A323" s="94" t="str">
        <f t="shared" si="4"/>
        <v>Физические лица за исключением лиц с ОВЗ и инвалидов38.04.04 Государственное и муниципальное управлениеОчная</v>
      </c>
      <c r="B323" s="153">
        <v>318</v>
      </c>
      <c r="C323" s="154" t="s">
        <v>281</v>
      </c>
      <c r="D323" s="154" t="s">
        <v>1099</v>
      </c>
      <c r="E323" s="155" t="s">
        <v>282</v>
      </c>
      <c r="F323" s="154" t="s">
        <v>527</v>
      </c>
      <c r="G323" s="154" t="s">
        <v>528</v>
      </c>
      <c r="H323" s="155" t="s">
        <v>668</v>
      </c>
      <c r="I323" s="155"/>
      <c r="J323" s="154" t="s">
        <v>530</v>
      </c>
      <c r="K323" s="156" t="s">
        <v>531</v>
      </c>
      <c r="L323" s="155" t="s">
        <v>288</v>
      </c>
      <c r="M323" s="156" t="s">
        <v>1</v>
      </c>
      <c r="N323" s="156" t="s">
        <v>669</v>
      </c>
      <c r="O323" s="156" t="s">
        <v>290</v>
      </c>
      <c r="P323" s="156" t="s">
        <v>2</v>
      </c>
      <c r="Q323" s="156" t="s">
        <v>290</v>
      </c>
      <c r="R323" s="155" t="s">
        <v>291</v>
      </c>
      <c r="S323" s="156" t="s">
        <v>533</v>
      </c>
      <c r="T323" s="155" t="s">
        <v>534</v>
      </c>
      <c r="U323" s="155" t="s">
        <v>534</v>
      </c>
      <c r="V323" s="156" t="s">
        <v>294</v>
      </c>
      <c r="W323" s="156" t="s">
        <v>290</v>
      </c>
      <c r="X323" s="156" t="s">
        <v>290</v>
      </c>
      <c r="Y323" s="156" t="s">
        <v>487</v>
      </c>
      <c r="Z323" s="156" t="s">
        <v>290</v>
      </c>
      <c r="AA323" s="156" t="s">
        <v>290</v>
      </c>
      <c r="AB323" s="156" t="s">
        <v>1134</v>
      </c>
      <c r="AC323" s="156" t="s">
        <v>290</v>
      </c>
      <c r="AD323" s="156" t="s">
        <v>290</v>
      </c>
      <c r="AE323" s="156" t="s">
        <v>290</v>
      </c>
      <c r="AF323" s="157" t="s">
        <v>586</v>
      </c>
      <c r="AG323" s="156" t="s">
        <v>290</v>
      </c>
      <c r="AH323" s="155" t="s">
        <v>297</v>
      </c>
      <c r="AI323" s="155" t="s">
        <v>297</v>
      </c>
      <c r="AJ323" s="156" t="s">
        <v>290</v>
      </c>
      <c r="AK323" s="158" t="s">
        <v>298</v>
      </c>
      <c r="AL323" s="159" t="s">
        <v>299</v>
      </c>
    </row>
    <row r="324" spans="1:38" ht="409.5" x14ac:dyDescent="0.25">
      <c r="A324" s="94" t="str">
        <f t="shared" si="4"/>
        <v>Физические лица за исключением лиц с ОВЗ и инвалидов38.04.08 Финансы и кредитОчная</v>
      </c>
      <c r="B324" s="153">
        <v>319</v>
      </c>
      <c r="C324" s="154" t="s">
        <v>281</v>
      </c>
      <c r="D324" s="154" t="s">
        <v>1099</v>
      </c>
      <c r="E324" s="155" t="s">
        <v>282</v>
      </c>
      <c r="F324" s="154" t="s">
        <v>527</v>
      </c>
      <c r="G324" s="154" t="s">
        <v>528</v>
      </c>
      <c r="H324" s="155" t="s">
        <v>678</v>
      </c>
      <c r="I324" s="155"/>
      <c r="J324" s="154" t="s">
        <v>530</v>
      </c>
      <c r="K324" s="156" t="s">
        <v>531</v>
      </c>
      <c r="L324" s="155" t="s">
        <v>288</v>
      </c>
      <c r="M324" s="156" t="s">
        <v>1</v>
      </c>
      <c r="N324" s="156" t="s">
        <v>679</v>
      </c>
      <c r="O324" s="156" t="s">
        <v>290</v>
      </c>
      <c r="P324" s="156" t="s">
        <v>2</v>
      </c>
      <c r="Q324" s="156" t="s">
        <v>290</v>
      </c>
      <c r="R324" s="155" t="s">
        <v>291</v>
      </c>
      <c r="S324" s="156" t="s">
        <v>533</v>
      </c>
      <c r="T324" s="155" t="s">
        <v>534</v>
      </c>
      <c r="U324" s="155" t="s">
        <v>534</v>
      </c>
      <c r="V324" s="156" t="s">
        <v>294</v>
      </c>
      <c r="W324" s="156" t="s">
        <v>290</v>
      </c>
      <c r="X324" s="156" t="s">
        <v>290</v>
      </c>
      <c r="Y324" s="156" t="s">
        <v>487</v>
      </c>
      <c r="Z324" s="156" t="s">
        <v>290</v>
      </c>
      <c r="AA324" s="156" t="s">
        <v>290</v>
      </c>
      <c r="AB324" s="156" t="s">
        <v>1134</v>
      </c>
      <c r="AC324" s="156" t="s">
        <v>290</v>
      </c>
      <c r="AD324" s="156" t="s">
        <v>290</v>
      </c>
      <c r="AE324" s="156" t="s">
        <v>290</v>
      </c>
      <c r="AF324" s="157" t="s">
        <v>586</v>
      </c>
      <c r="AG324" s="156" t="s">
        <v>290</v>
      </c>
      <c r="AH324" s="155" t="s">
        <v>297</v>
      </c>
      <c r="AI324" s="155" t="s">
        <v>297</v>
      </c>
      <c r="AJ324" s="156" t="s">
        <v>290</v>
      </c>
      <c r="AK324" s="158" t="s">
        <v>298</v>
      </c>
      <c r="AL324" s="159" t="s">
        <v>299</v>
      </c>
    </row>
    <row r="325" spans="1:38" ht="409.5" x14ac:dyDescent="0.25">
      <c r="A325" s="94" t="str">
        <f t="shared" si="4"/>
        <v>Физические лица за исключением лиц с ОВЗ и инвалидов39.04.01 СоциологияОчная</v>
      </c>
      <c r="B325" s="153">
        <v>320</v>
      </c>
      <c r="C325" s="154" t="s">
        <v>281</v>
      </c>
      <c r="D325" s="154" t="s">
        <v>1099</v>
      </c>
      <c r="E325" s="155" t="s">
        <v>282</v>
      </c>
      <c r="F325" s="154" t="s">
        <v>527</v>
      </c>
      <c r="G325" s="154" t="s">
        <v>528</v>
      </c>
      <c r="H325" s="155" t="s">
        <v>529</v>
      </c>
      <c r="I325" s="155"/>
      <c r="J325" s="154" t="s">
        <v>530</v>
      </c>
      <c r="K325" s="156" t="s">
        <v>531</v>
      </c>
      <c r="L325" s="155" t="s">
        <v>288</v>
      </c>
      <c r="M325" s="156" t="s">
        <v>1</v>
      </c>
      <c r="N325" s="156" t="s">
        <v>532</v>
      </c>
      <c r="O325" s="156" t="s">
        <v>290</v>
      </c>
      <c r="P325" s="156" t="s">
        <v>2</v>
      </c>
      <c r="Q325" s="156" t="s">
        <v>290</v>
      </c>
      <c r="R325" s="155" t="s">
        <v>291</v>
      </c>
      <c r="S325" s="156" t="s">
        <v>533</v>
      </c>
      <c r="T325" s="155" t="s">
        <v>534</v>
      </c>
      <c r="U325" s="155" t="s">
        <v>534</v>
      </c>
      <c r="V325" s="156" t="s">
        <v>294</v>
      </c>
      <c r="W325" s="156" t="s">
        <v>290</v>
      </c>
      <c r="X325" s="156" t="s">
        <v>290</v>
      </c>
      <c r="Y325" s="156" t="s">
        <v>487</v>
      </c>
      <c r="Z325" s="156" t="s">
        <v>290</v>
      </c>
      <c r="AA325" s="156" t="s">
        <v>290</v>
      </c>
      <c r="AB325" s="156" t="s">
        <v>1134</v>
      </c>
      <c r="AC325" s="156" t="s">
        <v>290</v>
      </c>
      <c r="AD325" s="156" t="s">
        <v>290</v>
      </c>
      <c r="AE325" s="156" t="s">
        <v>290</v>
      </c>
      <c r="AF325" s="157" t="s">
        <v>493</v>
      </c>
      <c r="AG325" s="156" t="s">
        <v>290</v>
      </c>
      <c r="AH325" s="155" t="s">
        <v>297</v>
      </c>
      <c r="AI325" s="155" t="s">
        <v>297</v>
      </c>
      <c r="AJ325" s="156" t="s">
        <v>290</v>
      </c>
      <c r="AK325" s="158" t="s">
        <v>298</v>
      </c>
      <c r="AL325" s="159" t="s">
        <v>299</v>
      </c>
    </row>
    <row r="326" spans="1:38" ht="409.5" x14ac:dyDescent="0.25">
      <c r="A326" s="94" t="str">
        <f t="shared" si="4"/>
        <v>Физические лица за исключением лиц с ОВЗ и инвалидов39.04.02 Социальная работаОчная</v>
      </c>
      <c r="B326" s="153">
        <v>321</v>
      </c>
      <c r="C326" s="154" t="s">
        <v>281</v>
      </c>
      <c r="D326" s="154" t="s">
        <v>1099</v>
      </c>
      <c r="E326" s="155" t="s">
        <v>282</v>
      </c>
      <c r="F326" s="154" t="s">
        <v>527</v>
      </c>
      <c r="G326" s="154" t="s">
        <v>528</v>
      </c>
      <c r="H326" s="155" t="s">
        <v>1346</v>
      </c>
      <c r="I326" s="155"/>
      <c r="J326" s="154" t="s">
        <v>530</v>
      </c>
      <c r="K326" s="156" t="s">
        <v>531</v>
      </c>
      <c r="L326" s="155" t="s">
        <v>288</v>
      </c>
      <c r="M326" s="156" t="s">
        <v>1</v>
      </c>
      <c r="N326" s="156" t="s">
        <v>1347</v>
      </c>
      <c r="O326" s="156" t="s">
        <v>290</v>
      </c>
      <c r="P326" s="156" t="s">
        <v>2</v>
      </c>
      <c r="Q326" s="156" t="s">
        <v>290</v>
      </c>
      <c r="R326" s="155" t="s">
        <v>291</v>
      </c>
      <c r="S326" s="156" t="s">
        <v>533</v>
      </c>
      <c r="T326" s="155" t="s">
        <v>534</v>
      </c>
      <c r="U326" s="155" t="s">
        <v>534</v>
      </c>
      <c r="V326" s="156" t="s">
        <v>294</v>
      </c>
      <c r="W326" s="156" t="s">
        <v>290</v>
      </c>
      <c r="X326" s="156" t="s">
        <v>290</v>
      </c>
      <c r="Y326" s="156" t="s">
        <v>487</v>
      </c>
      <c r="Z326" s="156" t="s">
        <v>290</v>
      </c>
      <c r="AA326" s="156" t="s">
        <v>290</v>
      </c>
      <c r="AB326" s="156" t="s">
        <v>1343</v>
      </c>
      <c r="AC326" s="156" t="s">
        <v>290</v>
      </c>
      <c r="AD326" s="156" t="s">
        <v>290</v>
      </c>
      <c r="AE326" s="156" t="s">
        <v>1336</v>
      </c>
      <c r="AF326" s="157" t="s">
        <v>493</v>
      </c>
      <c r="AG326" s="156" t="s">
        <v>290</v>
      </c>
      <c r="AH326" s="155" t="s">
        <v>297</v>
      </c>
      <c r="AI326" s="155" t="s">
        <v>297</v>
      </c>
      <c r="AJ326" s="156" t="s">
        <v>290</v>
      </c>
      <c r="AK326" s="158" t="s">
        <v>298</v>
      </c>
      <c r="AL326" s="159" t="s">
        <v>299</v>
      </c>
    </row>
    <row r="327" spans="1:38" ht="409.5" x14ac:dyDescent="0.25">
      <c r="A327" s="94" t="str">
        <f t="shared" ref="A327:A390" si="5">M327&amp;N327&amp;O327&amp;P327</f>
        <v>Физические лица за исключением лиц с ОВЗ и инвалидов40.04.01 ЮриспруденцияОчная</v>
      </c>
      <c r="B327" s="153">
        <v>322</v>
      </c>
      <c r="C327" s="154" t="s">
        <v>281</v>
      </c>
      <c r="D327" s="154" t="s">
        <v>1099</v>
      </c>
      <c r="E327" s="155" t="s">
        <v>282</v>
      </c>
      <c r="F327" s="154" t="s">
        <v>527</v>
      </c>
      <c r="G327" s="154" t="s">
        <v>528</v>
      </c>
      <c r="H327" s="155" t="s">
        <v>670</v>
      </c>
      <c r="I327" s="155"/>
      <c r="J327" s="154" t="s">
        <v>530</v>
      </c>
      <c r="K327" s="156" t="s">
        <v>531</v>
      </c>
      <c r="L327" s="155" t="s">
        <v>288</v>
      </c>
      <c r="M327" s="156" t="s">
        <v>1</v>
      </c>
      <c r="N327" s="156" t="s">
        <v>671</v>
      </c>
      <c r="O327" s="156" t="s">
        <v>290</v>
      </c>
      <c r="P327" s="156" t="s">
        <v>2</v>
      </c>
      <c r="Q327" s="156" t="s">
        <v>290</v>
      </c>
      <c r="R327" s="155" t="s">
        <v>291</v>
      </c>
      <c r="S327" s="156" t="s">
        <v>533</v>
      </c>
      <c r="T327" s="155" t="s">
        <v>534</v>
      </c>
      <c r="U327" s="155" t="s">
        <v>534</v>
      </c>
      <c r="V327" s="156" t="s">
        <v>294</v>
      </c>
      <c r="W327" s="156" t="s">
        <v>290</v>
      </c>
      <c r="X327" s="156" t="s">
        <v>290</v>
      </c>
      <c r="Y327" s="156" t="s">
        <v>487</v>
      </c>
      <c r="Z327" s="156" t="s">
        <v>290</v>
      </c>
      <c r="AA327" s="156" t="s">
        <v>290</v>
      </c>
      <c r="AB327" s="156" t="s">
        <v>1134</v>
      </c>
      <c r="AC327" s="156" t="s">
        <v>290</v>
      </c>
      <c r="AD327" s="156" t="s">
        <v>290</v>
      </c>
      <c r="AE327" s="156" t="s">
        <v>290</v>
      </c>
      <c r="AF327" s="157" t="s">
        <v>586</v>
      </c>
      <c r="AG327" s="156" t="s">
        <v>290</v>
      </c>
      <c r="AH327" s="155" t="s">
        <v>297</v>
      </c>
      <c r="AI327" s="155" t="s">
        <v>297</v>
      </c>
      <c r="AJ327" s="156" t="s">
        <v>290</v>
      </c>
      <c r="AK327" s="158" t="s">
        <v>298</v>
      </c>
      <c r="AL327" s="159" t="s">
        <v>299</v>
      </c>
    </row>
    <row r="328" spans="1:38" ht="409.5" x14ac:dyDescent="0.25">
      <c r="A328" s="94" t="str">
        <f t="shared" si="5"/>
        <v>Физические лица за исключением лиц с ОВЗ и инвалидов41.04.04 ПолитологияОчная</v>
      </c>
      <c r="B328" s="153">
        <v>323</v>
      </c>
      <c r="C328" s="154" t="s">
        <v>281</v>
      </c>
      <c r="D328" s="154" t="s">
        <v>1099</v>
      </c>
      <c r="E328" s="155" t="s">
        <v>282</v>
      </c>
      <c r="F328" s="154" t="s">
        <v>527</v>
      </c>
      <c r="G328" s="154" t="s">
        <v>528</v>
      </c>
      <c r="H328" s="155" t="s">
        <v>672</v>
      </c>
      <c r="I328" s="155"/>
      <c r="J328" s="154" t="s">
        <v>530</v>
      </c>
      <c r="K328" s="156" t="s">
        <v>531</v>
      </c>
      <c r="L328" s="155" t="s">
        <v>288</v>
      </c>
      <c r="M328" s="156" t="s">
        <v>1</v>
      </c>
      <c r="N328" s="156" t="s">
        <v>673</v>
      </c>
      <c r="O328" s="156" t="s">
        <v>290</v>
      </c>
      <c r="P328" s="156" t="s">
        <v>2</v>
      </c>
      <c r="Q328" s="156" t="s">
        <v>290</v>
      </c>
      <c r="R328" s="155" t="s">
        <v>291</v>
      </c>
      <c r="S328" s="156" t="s">
        <v>533</v>
      </c>
      <c r="T328" s="155" t="s">
        <v>534</v>
      </c>
      <c r="U328" s="155" t="s">
        <v>534</v>
      </c>
      <c r="V328" s="156" t="s">
        <v>294</v>
      </c>
      <c r="W328" s="156" t="s">
        <v>290</v>
      </c>
      <c r="X328" s="156" t="s">
        <v>290</v>
      </c>
      <c r="Y328" s="156" t="s">
        <v>487</v>
      </c>
      <c r="Z328" s="156" t="s">
        <v>290</v>
      </c>
      <c r="AA328" s="156" t="s">
        <v>290</v>
      </c>
      <c r="AB328" s="156" t="s">
        <v>1134</v>
      </c>
      <c r="AC328" s="156" t="s">
        <v>290</v>
      </c>
      <c r="AD328" s="156" t="s">
        <v>290</v>
      </c>
      <c r="AE328" s="156" t="s">
        <v>290</v>
      </c>
      <c r="AF328" s="157" t="s">
        <v>586</v>
      </c>
      <c r="AG328" s="156" t="s">
        <v>290</v>
      </c>
      <c r="AH328" s="155" t="s">
        <v>297</v>
      </c>
      <c r="AI328" s="155" t="s">
        <v>297</v>
      </c>
      <c r="AJ328" s="156" t="s">
        <v>290</v>
      </c>
      <c r="AK328" s="158" t="s">
        <v>298</v>
      </c>
      <c r="AL328" s="159" t="s">
        <v>299</v>
      </c>
    </row>
    <row r="329" spans="1:38" ht="409.5" x14ac:dyDescent="0.25">
      <c r="A329" s="94" t="str">
        <f t="shared" si="5"/>
        <v>Физические лица за исключением лиц с ОВЗ и инвалидов44.04.01 Педагогическое образованиеОчная</v>
      </c>
      <c r="B329" s="153">
        <v>324</v>
      </c>
      <c r="C329" s="154" t="s">
        <v>281</v>
      </c>
      <c r="D329" s="154" t="s">
        <v>1099</v>
      </c>
      <c r="E329" s="155" t="s">
        <v>282</v>
      </c>
      <c r="F329" s="154" t="s">
        <v>527</v>
      </c>
      <c r="G329" s="154" t="s">
        <v>528</v>
      </c>
      <c r="H329" s="155" t="s">
        <v>535</v>
      </c>
      <c r="I329" s="155"/>
      <c r="J329" s="154" t="s">
        <v>530</v>
      </c>
      <c r="K329" s="156" t="s">
        <v>531</v>
      </c>
      <c r="L329" s="155" t="s">
        <v>288</v>
      </c>
      <c r="M329" s="156" t="s">
        <v>1</v>
      </c>
      <c r="N329" s="156" t="s">
        <v>536</v>
      </c>
      <c r="O329" s="156" t="s">
        <v>290</v>
      </c>
      <c r="P329" s="156" t="s">
        <v>2</v>
      </c>
      <c r="Q329" s="156" t="s">
        <v>290</v>
      </c>
      <c r="R329" s="155" t="s">
        <v>291</v>
      </c>
      <c r="S329" s="156" t="s">
        <v>533</v>
      </c>
      <c r="T329" s="155" t="s">
        <v>534</v>
      </c>
      <c r="U329" s="155" t="s">
        <v>534</v>
      </c>
      <c r="V329" s="156" t="s">
        <v>294</v>
      </c>
      <c r="W329" s="156" t="s">
        <v>290</v>
      </c>
      <c r="X329" s="156" t="s">
        <v>290</v>
      </c>
      <c r="Y329" s="156" t="s">
        <v>487</v>
      </c>
      <c r="Z329" s="156" t="s">
        <v>290</v>
      </c>
      <c r="AA329" s="156" t="s">
        <v>290</v>
      </c>
      <c r="AB329" s="156" t="s">
        <v>1134</v>
      </c>
      <c r="AC329" s="156" t="s">
        <v>290</v>
      </c>
      <c r="AD329" s="156" t="s">
        <v>290</v>
      </c>
      <c r="AE329" s="156" t="s">
        <v>290</v>
      </c>
      <c r="AF329" s="157" t="s">
        <v>488</v>
      </c>
      <c r="AG329" s="156" t="s">
        <v>290</v>
      </c>
      <c r="AH329" s="155" t="s">
        <v>297</v>
      </c>
      <c r="AI329" s="155" t="s">
        <v>297</v>
      </c>
      <c r="AJ329" s="156" t="s">
        <v>290</v>
      </c>
      <c r="AK329" s="158" t="s">
        <v>298</v>
      </c>
      <c r="AL329" s="159" t="s">
        <v>299</v>
      </c>
    </row>
    <row r="330" spans="1:38" ht="409.5" x14ac:dyDescent="0.25">
      <c r="A330" s="94" t="str">
        <f t="shared" si="5"/>
        <v>Физические лица за исключением лиц с ОВЗ и инвалидов44.04.01 Педагогическое образованиеЗаочная</v>
      </c>
      <c r="B330" s="153">
        <v>325</v>
      </c>
      <c r="C330" s="154" t="s">
        <v>281</v>
      </c>
      <c r="D330" s="154" t="s">
        <v>1099</v>
      </c>
      <c r="E330" s="155" t="s">
        <v>282</v>
      </c>
      <c r="F330" s="154" t="s">
        <v>527</v>
      </c>
      <c r="G330" s="154" t="s">
        <v>528</v>
      </c>
      <c r="H330" s="155" t="s">
        <v>537</v>
      </c>
      <c r="I330" s="155"/>
      <c r="J330" s="154" t="s">
        <v>530</v>
      </c>
      <c r="K330" s="156" t="s">
        <v>531</v>
      </c>
      <c r="L330" s="155" t="s">
        <v>288</v>
      </c>
      <c r="M330" s="156" t="s">
        <v>1</v>
      </c>
      <c r="N330" s="156" t="s">
        <v>536</v>
      </c>
      <c r="O330" s="156" t="s">
        <v>290</v>
      </c>
      <c r="P330" s="156" t="s">
        <v>36</v>
      </c>
      <c r="Q330" s="156" t="s">
        <v>290</v>
      </c>
      <c r="R330" s="155" t="s">
        <v>291</v>
      </c>
      <c r="S330" s="156" t="s">
        <v>533</v>
      </c>
      <c r="T330" s="155" t="s">
        <v>534</v>
      </c>
      <c r="U330" s="155" t="s">
        <v>534</v>
      </c>
      <c r="V330" s="156" t="s">
        <v>294</v>
      </c>
      <c r="W330" s="156" t="s">
        <v>290</v>
      </c>
      <c r="X330" s="156" t="s">
        <v>290</v>
      </c>
      <c r="Y330" s="156" t="s">
        <v>487</v>
      </c>
      <c r="Z330" s="156" t="s">
        <v>290</v>
      </c>
      <c r="AA330" s="156" t="s">
        <v>290</v>
      </c>
      <c r="AB330" s="156" t="s">
        <v>1135</v>
      </c>
      <c r="AC330" s="156" t="s">
        <v>290</v>
      </c>
      <c r="AD330" s="156" t="s">
        <v>290</v>
      </c>
      <c r="AE330" s="156" t="s">
        <v>290</v>
      </c>
      <c r="AF330" s="157" t="s">
        <v>493</v>
      </c>
      <c r="AG330" s="156" t="s">
        <v>290</v>
      </c>
      <c r="AH330" s="155" t="s">
        <v>297</v>
      </c>
      <c r="AI330" s="155" t="s">
        <v>297</v>
      </c>
      <c r="AJ330" s="156" t="s">
        <v>290</v>
      </c>
      <c r="AK330" s="158" t="s">
        <v>298</v>
      </c>
      <c r="AL330" s="159" t="s">
        <v>299</v>
      </c>
    </row>
    <row r="331" spans="1:38" ht="409.5" x14ac:dyDescent="0.25">
      <c r="A331" s="94" t="str">
        <f t="shared" si="5"/>
        <v>Физические лица с ОВЗ и инвалиды44.04.01 Педагогическое образованиеОчная</v>
      </c>
      <c r="B331" s="153">
        <v>326</v>
      </c>
      <c r="C331" s="154" t="s">
        <v>281</v>
      </c>
      <c r="D331" s="154" t="s">
        <v>1099</v>
      </c>
      <c r="E331" s="155" t="s">
        <v>282</v>
      </c>
      <c r="F331" s="154" t="s">
        <v>527</v>
      </c>
      <c r="G331" s="154" t="s">
        <v>528</v>
      </c>
      <c r="H331" s="155" t="s">
        <v>583</v>
      </c>
      <c r="I331" s="155"/>
      <c r="J331" s="154" t="s">
        <v>530</v>
      </c>
      <c r="K331" s="156" t="s">
        <v>531</v>
      </c>
      <c r="L331" s="155" t="s">
        <v>288</v>
      </c>
      <c r="M331" s="156" t="s">
        <v>9</v>
      </c>
      <c r="N331" s="156" t="s">
        <v>536</v>
      </c>
      <c r="O331" s="156" t="s">
        <v>290</v>
      </c>
      <c r="P331" s="156" t="s">
        <v>2</v>
      </c>
      <c r="Q331" s="156" t="s">
        <v>290</v>
      </c>
      <c r="R331" s="155" t="s">
        <v>291</v>
      </c>
      <c r="S331" s="156" t="s">
        <v>533</v>
      </c>
      <c r="T331" s="155" t="s">
        <v>534</v>
      </c>
      <c r="U331" s="155" t="s">
        <v>534</v>
      </c>
      <c r="V331" s="156" t="s">
        <v>294</v>
      </c>
      <c r="W331" s="156" t="s">
        <v>290</v>
      </c>
      <c r="X331" s="156" t="s">
        <v>290</v>
      </c>
      <c r="Y331" s="156" t="s">
        <v>487</v>
      </c>
      <c r="Z331" s="156" t="s">
        <v>290</v>
      </c>
      <c r="AA331" s="156" t="s">
        <v>290</v>
      </c>
      <c r="AB331" s="156" t="s">
        <v>1135</v>
      </c>
      <c r="AC331" s="156" t="s">
        <v>290</v>
      </c>
      <c r="AD331" s="156" t="s">
        <v>290</v>
      </c>
      <c r="AE331" s="156" t="s">
        <v>290</v>
      </c>
      <c r="AF331" s="157" t="s">
        <v>493</v>
      </c>
      <c r="AG331" s="156" t="s">
        <v>290</v>
      </c>
      <c r="AH331" s="155" t="s">
        <v>297</v>
      </c>
      <c r="AI331" s="155" t="s">
        <v>297</v>
      </c>
      <c r="AJ331" s="156" t="s">
        <v>290</v>
      </c>
      <c r="AK331" s="158" t="s">
        <v>298</v>
      </c>
      <c r="AL331" s="159" t="s">
        <v>299</v>
      </c>
    </row>
    <row r="332" spans="1:38" ht="409.5" x14ac:dyDescent="0.25">
      <c r="A332" s="94" t="str">
        <f t="shared" si="5"/>
        <v>Физические лица за исключением лиц с ОВЗ и инвалидов44.04.02 Психолого-педагогическое образованиеОчная</v>
      </c>
      <c r="B332" s="153">
        <v>327</v>
      </c>
      <c r="C332" s="154" t="s">
        <v>281</v>
      </c>
      <c r="D332" s="154" t="s">
        <v>1099</v>
      </c>
      <c r="E332" s="155" t="s">
        <v>282</v>
      </c>
      <c r="F332" s="154" t="s">
        <v>527</v>
      </c>
      <c r="G332" s="154" t="s">
        <v>528</v>
      </c>
      <c r="H332" s="155" t="s">
        <v>538</v>
      </c>
      <c r="I332" s="155"/>
      <c r="J332" s="154" t="s">
        <v>530</v>
      </c>
      <c r="K332" s="156" t="s">
        <v>531</v>
      </c>
      <c r="L332" s="155" t="s">
        <v>288</v>
      </c>
      <c r="M332" s="156" t="s">
        <v>1</v>
      </c>
      <c r="N332" s="156" t="s">
        <v>539</v>
      </c>
      <c r="O332" s="156" t="s">
        <v>290</v>
      </c>
      <c r="P332" s="156" t="s">
        <v>2</v>
      </c>
      <c r="Q332" s="156" t="s">
        <v>290</v>
      </c>
      <c r="R332" s="155" t="s">
        <v>291</v>
      </c>
      <c r="S332" s="156" t="s">
        <v>533</v>
      </c>
      <c r="T332" s="155" t="s">
        <v>534</v>
      </c>
      <c r="U332" s="155" t="s">
        <v>534</v>
      </c>
      <c r="V332" s="156" t="s">
        <v>294</v>
      </c>
      <c r="W332" s="156" t="s">
        <v>290</v>
      </c>
      <c r="X332" s="156" t="s">
        <v>290</v>
      </c>
      <c r="Y332" s="156" t="s">
        <v>487</v>
      </c>
      <c r="Z332" s="156" t="s">
        <v>290</v>
      </c>
      <c r="AA332" s="156" t="s">
        <v>290</v>
      </c>
      <c r="AB332" s="156" t="s">
        <v>1134</v>
      </c>
      <c r="AC332" s="156" t="s">
        <v>290</v>
      </c>
      <c r="AD332" s="156" t="s">
        <v>290</v>
      </c>
      <c r="AE332" s="156" t="s">
        <v>290</v>
      </c>
      <c r="AF332" s="157" t="s">
        <v>493</v>
      </c>
      <c r="AG332" s="156" t="s">
        <v>290</v>
      </c>
      <c r="AH332" s="155" t="s">
        <v>297</v>
      </c>
      <c r="AI332" s="155" t="s">
        <v>297</v>
      </c>
      <c r="AJ332" s="156" t="s">
        <v>290</v>
      </c>
      <c r="AK332" s="158" t="s">
        <v>298</v>
      </c>
      <c r="AL332" s="159" t="s">
        <v>299</v>
      </c>
    </row>
    <row r="333" spans="1:38" ht="409.5" x14ac:dyDescent="0.25">
      <c r="A333" s="94" t="str">
        <f t="shared" si="5"/>
        <v>Физические лица за исключением лиц с ОВЗ и инвалидов44.04.03 Специальное (дефектологическое) образованиеОчная</v>
      </c>
      <c r="B333" s="153">
        <v>328</v>
      </c>
      <c r="C333" s="154" t="s">
        <v>281</v>
      </c>
      <c r="D333" s="154" t="s">
        <v>1099</v>
      </c>
      <c r="E333" s="155" t="s">
        <v>282</v>
      </c>
      <c r="F333" s="154" t="s">
        <v>527</v>
      </c>
      <c r="G333" s="154" t="s">
        <v>528</v>
      </c>
      <c r="H333" s="155" t="s">
        <v>540</v>
      </c>
      <c r="I333" s="155"/>
      <c r="J333" s="154" t="s">
        <v>530</v>
      </c>
      <c r="K333" s="156" t="s">
        <v>531</v>
      </c>
      <c r="L333" s="155" t="s">
        <v>288</v>
      </c>
      <c r="M333" s="156" t="s">
        <v>1</v>
      </c>
      <c r="N333" s="156" t="s">
        <v>541</v>
      </c>
      <c r="O333" s="156" t="s">
        <v>290</v>
      </c>
      <c r="P333" s="156" t="s">
        <v>2</v>
      </c>
      <c r="Q333" s="156" t="s">
        <v>290</v>
      </c>
      <c r="R333" s="155" t="s">
        <v>291</v>
      </c>
      <c r="S333" s="156" t="s">
        <v>533</v>
      </c>
      <c r="T333" s="155" t="s">
        <v>534</v>
      </c>
      <c r="U333" s="155" t="s">
        <v>534</v>
      </c>
      <c r="V333" s="156" t="s">
        <v>294</v>
      </c>
      <c r="W333" s="156" t="s">
        <v>290</v>
      </c>
      <c r="X333" s="156" t="s">
        <v>290</v>
      </c>
      <c r="Y333" s="156" t="s">
        <v>487</v>
      </c>
      <c r="Z333" s="156" t="s">
        <v>290</v>
      </c>
      <c r="AA333" s="156" t="s">
        <v>290</v>
      </c>
      <c r="AB333" s="156" t="s">
        <v>1134</v>
      </c>
      <c r="AC333" s="156" t="s">
        <v>290</v>
      </c>
      <c r="AD333" s="156" t="s">
        <v>290</v>
      </c>
      <c r="AE333" s="156" t="s">
        <v>290</v>
      </c>
      <c r="AF333" s="157" t="s">
        <v>493</v>
      </c>
      <c r="AG333" s="156" t="s">
        <v>290</v>
      </c>
      <c r="AH333" s="155" t="s">
        <v>297</v>
      </c>
      <c r="AI333" s="155" t="s">
        <v>297</v>
      </c>
      <c r="AJ333" s="156" t="s">
        <v>290</v>
      </c>
      <c r="AK333" s="158" t="s">
        <v>298</v>
      </c>
      <c r="AL333" s="159" t="s">
        <v>299</v>
      </c>
    </row>
    <row r="334" spans="1:38" ht="409.5" x14ac:dyDescent="0.25">
      <c r="A334" s="94" t="str">
        <f t="shared" si="5"/>
        <v>Физические лица за исключением лиц с ОВЗ и инвалидов45.04.02 ЛингвистикаОчная</v>
      </c>
      <c r="B334" s="153">
        <v>329</v>
      </c>
      <c r="C334" s="154" t="s">
        <v>281</v>
      </c>
      <c r="D334" s="154" t="s">
        <v>1099</v>
      </c>
      <c r="E334" s="155" t="s">
        <v>282</v>
      </c>
      <c r="F334" s="154" t="s">
        <v>527</v>
      </c>
      <c r="G334" s="154" t="s">
        <v>528</v>
      </c>
      <c r="H334" s="155" t="s">
        <v>674</v>
      </c>
      <c r="I334" s="155"/>
      <c r="J334" s="154" t="s">
        <v>530</v>
      </c>
      <c r="K334" s="156" t="s">
        <v>531</v>
      </c>
      <c r="L334" s="155" t="s">
        <v>288</v>
      </c>
      <c r="M334" s="156" t="s">
        <v>1</v>
      </c>
      <c r="N334" s="156" t="s">
        <v>675</v>
      </c>
      <c r="O334" s="156" t="s">
        <v>290</v>
      </c>
      <c r="P334" s="156" t="s">
        <v>2</v>
      </c>
      <c r="Q334" s="156" t="s">
        <v>290</v>
      </c>
      <c r="R334" s="155" t="s">
        <v>291</v>
      </c>
      <c r="S334" s="156" t="s">
        <v>533</v>
      </c>
      <c r="T334" s="155" t="s">
        <v>534</v>
      </c>
      <c r="U334" s="155" t="s">
        <v>534</v>
      </c>
      <c r="V334" s="156" t="s">
        <v>294</v>
      </c>
      <c r="W334" s="156" t="s">
        <v>290</v>
      </c>
      <c r="X334" s="156" t="s">
        <v>290</v>
      </c>
      <c r="Y334" s="156" t="s">
        <v>487</v>
      </c>
      <c r="Z334" s="156" t="s">
        <v>290</v>
      </c>
      <c r="AA334" s="156" t="s">
        <v>290</v>
      </c>
      <c r="AB334" s="156" t="s">
        <v>1134</v>
      </c>
      <c r="AC334" s="156" t="s">
        <v>290</v>
      </c>
      <c r="AD334" s="156" t="s">
        <v>290</v>
      </c>
      <c r="AE334" s="156" t="s">
        <v>290</v>
      </c>
      <c r="AF334" s="157" t="s">
        <v>586</v>
      </c>
      <c r="AG334" s="156" t="s">
        <v>290</v>
      </c>
      <c r="AH334" s="155" t="s">
        <v>297</v>
      </c>
      <c r="AI334" s="155" t="s">
        <v>297</v>
      </c>
      <c r="AJ334" s="156" t="s">
        <v>290</v>
      </c>
      <c r="AK334" s="158" t="s">
        <v>298</v>
      </c>
      <c r="AL334" s="159" t="s">
        <v>299</v>
      </c>
    </row>
    <row r="335" spans="1:38" ht="409.5" x14ac:dyDescent="0.25">
      <c r="A335" s="94" t="str">
        <f t="shared" si="5"/>
        <v>Физические лица за исключением лиц с ОВЗ и инвалидов46.04.01 ИсторияОчная</v>
      </c>
      <c r="B335" s="153">
        <v>330</v>
      </c>
      <c r="C335" s="154" t="s">
        <v>281</v>
      </c>
      <c r="D335" s="154" t="s">
        <v>1099</v>
      </c>
      <c r="E335" s="155" t="s">
        <v>282</v>
      </c>
      <c r="F335" s="154" t="s">
        <v>527</v>
      </c>
      <c r="G335" s="154" t="s">
        <v>528</v>
      </c>
      <c r="H335" s="155" t="s">
        <v>676</v>
      </c>
      <c r="I335" s="155"/>
      <c r="J335" s="154" t="s">
        <v>530</v>
      </c>
      <c r="K335" s="156" t="s">
        <v>531</v>
      </c>
      <c r="L335" s="155" t="s">
        <v>288</v>
      </c>
      <c r="M335" s="156" t="s">
        <v>1</v>
      </c>
      <c r="N335" s="156" t="s">
        <v>677</v>
      </c>
      <c r="O335" s="156" t="s">
        <v>290</v>
      </c>
      <c r="P335" s="156" t="s">
        <v>2</v>
      </c>
      <c r="Q335" s="156" t="s">
        <v>290</v>
      </c>
      <c r="R335" s="155" t="s">
        <v>291</v>
      </c>
      <c r="S335" s="156" t="s">
        <v>533</v>
      </c>
      <c r="T335" s="155" t="s">
        <v>534</v>
      </c>
      <c r="U335" s="155" t="s">
        <v>534</v>
      </c>
      <c r="V335" s="156" t="s">
        <v>294</v>
      </c>
      <c r="W335" s="156" t="s">
        <v>290</v>
      </c>
      <c r="X335" s="156" t="s">
        <v>290</v>
      </c>
      <c r="Y335" s="156" t="s">
        <v>487</v>
      </c>
      <c r="Z335" s="156" t="s">
        <v>290</v>
      </c>
      <c r="AA335" s="156" t="s">
        <v>290</v>
      </c>
      <c r="AB335" s="156" t="s">
        <v>1134</v>
      </c>
      <c r="AC335" s="156" t="s">
        <v>290</v>
      </c>
      <c r="AD335" s="156" t="s">
        <v>290</v>
      </c>
      <c r="AE335" s="156" t="s">
        <v>290</v>
      </c>
      <c r="AF335" s="157" t="s">
        <v>586</v>
      </c>
      <c r="AG335" s="156" t="s">
        <v>290</v>
      </c>
      <c r="AH335" s="155" t="s">
        <v>297</v>
      </c>
      <c r="AI335" s="155" t="s">
        <v>297</v>
      </c>
      <c r="AJ335" s="156" t="s">
        <v>290</v>
      </c>
      <c r="AK335" s="158" t="s">
        <v>298</v>
      </c>
      <c r="AL335" s="159" t="s">
        <v>299</v>
      </c>
    </row>
    <row r="336" spans="1:38" ht="409.5" x14ac:dyDescent="0.25">
      <c r="A336" s="94" t="str">
        <f t="shared" si="5"/>
        <v>Физические лица за исключением лиц с ОВЗ и инвалидов46.04.02 Документоведение и архивоведениеОчная</v>
      </c>
      <c r="B336" s="153">
        <v>331</v>
      </c>
      <c r="C336" s="154" t="s">
        <v>281</v>
      </c>
      <c r="D336" s="154" t="s">
        <v>1099</v>
      </c>
      <c r="E336" s="155" t="s">
        <v>282</v>
      </c>
      <c r="F336" s="154" t="s">
        <v>527</v>
      </c>
      <c r="G336" s="154" t="s">
        <v>528</v>
      </c>
      <c r="H336" s="155" t="s">
        <v>542</v>
      </c>
      <c r="I336" s="155"/>
      <c r="J336" s="154" t="s">
        <v>530</v>
      </c>
      <c r="K336" s="156" t="s">
        <v>531</v>
      </c>
      <c r="L336" s="155" t="s">
        <v>288</v>
      </c>
      <c r="M336" s="156" t="s">
        <v>1</v>
      </c>
      <c r="N336" s="156" t="s">
        <v>543</v>
      </c>
      <c r="O336" s="156" t="s">
        <v>290</v>
      </c>
      <c r="P336" s="156" t="s">
        <v>2</v>
      </c>
      <c r="Q336" s="156" t="s">
        <v>290</v>
      </c>
      <c r="R336" s="155" t="s">
        <v>291</v>
      </c>
      <c r="S336" s="156" t="s">
        <v>533</v>
      </c>
      <c r="T336" s="155" t="s">
        <v>534</v>
      </c>
      <c r="U336" s="155" t="s">
        <v>534</v>
      </c>
      <c r="V336" s="156" t="s">
        <v>294</v>
      </c>
      <c r="W336" s="156" t="s">
        <v>290</v>
      </c>
      <c r="X336" s="156" t="s">
        <v>290</v>
      </c>
      <c r="Y336" s="156" t="s">
        <v>487</v>
      </c>
      <c r="Z336" s="156" t="s">
        <v>290</v>
      </c>
      <c r="AA336" s="156" t="s">
        <v>290</v>
      </c>
      <c r="AB336" s="156" t="s">
        <v>1134</v>
      </c>
      <c r="AC336" s="156" t="s">
        <v>290</v>
      </c>
      <c r="AD336" s="156" t="s">
        <v>290</v>
      </c>
      <c r="AE336" s="156" t="s">
        <v>290</v>
      </c>
      <c r="AF336" s="157" t="s">
        <v>493</v>
      </c>
      <c r="AG336" s="156" t="s">
        <v>290</v>
      </c>
      <c r="AH336" s="155" t="s">
        <v>297</v>
      </c>
      <c r="AI336" s="155" t="s">
        <v>297</v>
      </c>
      <c r="AJ336" s="156" t="s">
        <v>290</v>
      </c>
      <c r="AK336" s="158" t="s">
        <v>298</v>
      </c>
      <c r="AL336" s="159" t="s">
        <v>299</v>
      </c>
    </row>
    <row r="337" spans="1:38" ht="409.5" x14ac:dyDescent="0.25">
      <c r="A337" s="94" t="str">
        <f t="shared" si="5"/>
        <v>Физические лица за исключением лиц с ОВЗ и инвалидов49.04.01 Физическая культураОчная</v>
      </c>
      <c r="B337" s="153">
        <v>332</v>
      </c>
      <c r="C337" s="154" t="s">
        <v>281</v>
      </c>
      <c r="D337" s="154" t="s">
        <v>1099</v>
      </c>
      <c r="E337" s="155" t="s">
        <v>282</v>
      </c>
      <c r="F337" s="154" t="s">
        <v>527</v>
      </c>
      <c r="G337" s="154" t="s">
        <v>528</v>
      </c>
      <c r="H337" s="155" t="s">
        <v>700</v>
      </c>
      <c r="I337" s="155"/>
      <c r="J337" s="154" t="s">
        <v>530</v>
      </c>
      <c r="K337" s="156" t="s">
        <v>531</v>
      </c>
      <c r="L337" s="155" t="s">
        <v>288</v>
      </c>
      <c r="M337" s="156" t="s">
        <v>1</v>
      </c>
      <c r="N337" s="156" t="s">
        <v>701</v>
      </c>
      <c r="O337" s="156" t="s">
        <v>290</v>
      </c>
      <c r="P337" s="156" t="s">
        <v>2</v>
      </c>
      <c r="Q337" s="156" t="s">
        <v>290</v>
      </c>
      <c r="R337" s="155" t="s">
        <v>291</v>
      </c>
      <c r="S337" s="156" t="s">
        <v>533</v>
      </c>
      <c r="T337" s="155" t="s">
        <v>534</v>
      </c>
      <c r="U337" s="155" t="s">
        <v>534</v>
      </c>
      <c r="V337" s="156" t="s">
        <v>294</v>
      </c>
      <c r="W337" s="156" t="s">
        <v>290</v>
      </c>
      <c r="X337" s="156" t="s">
        <v>290</v>
      </c>
      <c r="Y337" s="156" t="s">
        <v>487</v>
      </c>
      <c r="Z337" s="156" t="s">
        <v>290</v>
      </c>
      <c r="AA337" s="156" t="s">
        <v>290</v>
      </c>
      <c r="AB337" s="156" t="s">
        <v>1134</v>
      </c>
      <c r="AC337" s="156" t="s">
        <v>290</v>
      </c>
      <c r="AD337" s="156" t="s">
        <v>290</v>
      </c>
      <c r="AE337" s="156" t="s">
        <v>290</v>
      </c>
      <c r="AF337" s="157" t="s">
        <v>586</v>
      </c>
      <c r="AG337" s="156" t="s">
        <v>290</v>
      </c>
      <c r="AH337" s="155" t="s">
        <v>297</v>
      </c>
      <c r="AI337" s="155" t="s">
        <v>297</v>
      </c>
      <c r="AJ337" s="156" t="s">
        <v>290</v>
      </c>
      <c r="AK337" s="158" t="s">
        <v>298</v>
      </c>
      <c r="AL337" s="159" t="s">
        <v>299</v>
      </c>
    </row>
    <row r="338" spans="1:38" ht="409.5" x14ac:dyDescent="0.25">
      <c r="A338" s="94" t="str">
        <f t="shared" si="5"/>
        <v>Физические лица за исключением лиц с ОВЗ и инвалидов49.04.02 Физическая культура для лиц с отклонениями в состоянии здоровья (адаптивная физическая культура)Очная</v>
      </c>
      <c r="B338" s="153">
        <v>333</v>
      </c>
      <c r="C338" s="154" t="s">
        <v>281</v>
      </c>
      <c r="D338" s="154" t="s">
        <v>1099</v>
      </c>
      <c r="E338" s="155" t="s">
        <v>282</v>
      </c>
      <c r="F338" s="154" t="s">
        <v>527</v>
      </c>
      <c r="G338" s="154" t="s">
        <v>528</v>
      </c>
      <c r="H338" s="155" t="s">
        <v>702</v>
      </c>
      <c r="I338" s="155"/>
      <c r="J338" s="154" t="s">
        <v>530</v>
      </c>
      <c r="K338" s="156" t="s">
        <v>531</v>
      </c>
      <c r="L338" s="155" t="s">
        <v>288</v>
      </c>
      <c r="M338" s="156" t="s">
        <v>1</v>
      </c>
      <c r="N338" s="156" t="s">
        <v>703</v>
      </c>
      <c r="O338" s="156" t="s">
        <v>290</v>
      </c>
      <c r="P338" s="156" t="s">
        <v>2</v>
      </c>
      <c r="Q338" s="156" t="s">
        <v>290</v>
      </c>
      <c r="R338" s="155" t="s">
        <v>291</v>
      </c>
      <c r="S338" s="156" t="s">
        <v>533</v>
      </c>
      <c r="T338" s="155" t="s">
        <v>534</v>
      </c>
      <c r="U338" s="155" t="s">
        <v>534</v>
      </c>
      <c r="V338" s="156" t="s">
        <v>294</v>
      </c>
      <c r="W338" s="156" t="s">
        <v>290</v>
      </c>
      <c r="X338" s="156" t="s">
        <v>290</v>
      </c>
      <c r="Y338" s="156" t="s">
        <v>487</v>
      </c>
      <c r="Z338" s="156" t="s">
        <v>290</v>
      </c>
      <c r="AA338" s="156" t="s">
        <v>290</v>
      </c>
      <c r="AB338" s="156" t="s">
        <v>1134</v>
      </c>
      <c r="AC338" s="156" t="s">
        <v>290</v>
      </c>
      <c r="AD338" s="156" t="s">
        <v>290</v>
      </c>
      <c r="AE338" s="156" t="s">
        <v>290</v>
      </c>
      <c r="AF338" s="157" t="s">
        <v>586</v>
      </c>
      <c r="AG338" s="156" t="s">
        <v>290</v>
      </c>
      <c r="AH338" s="155" t="s">
        <v>297</v>
      </c>
      <c r="AI338" s="155" t="s">
        <v>297</v>
      </c>
      <c r="AJ338" s="156" t="s">
        <v>290</v>
      </c>
      <c r="AK338" s="158" t="s">
        <v>298</v>
      </c>
      <c r="AL338" s="159" t="s">
        <v>299</v>
      </c>
    </row>
    <row r="339" spans="1:38" ht="409.5" x14ac:dyDescent="0.25">
      <c r="A339" s="94" t="str">
        <f t="shared" si="5"/>
        <v>Физические лица за исключением лиц с ОВЗ и инвалидов49.04.03 СпортОчная</v>
      </c>
      <c r="B339" s="153">
        <v>334</v>
      </c>
      <c r="C339" s="154" t="s">
        <v>281</v>
      </c>
      <c r="D339" s="154" t="s">
        <v>1099</v>
      </c>
      <c r="E339" s="155" t="s">
        <v>282</v>
      </c>
      <c r="F339" s="154" t="s">
        <v>527</v>
      </c>
      <c r="G339" s="154" t="s">
        <v>528</v>
      </c>
      <c r="H339" s="155" t="s">
        <v>704</v>
      </c>
      <c r="I339" s="155"/>
      <c r="J339" s="154" t="s">
        <v>530</v>
      </c>
      <c r="K339" s="156" t="s">
        <v>531</v>
      </c>
      <c r="L339" s="155" t="s">
        <v>288</v>
      </c>
      <c r="M339" s="156" t="s">
        <v>1</v>
      </c>
      <c r="N339" s="156" t="s">
        <v>705</v>
      </c>
      <c r="O339" s="156" t="s">
        <v>290</v>
      </c>
      <c r="P339" s="156" t="s">
        <v>2</v>
      </c>
      <c r="Q339" s="156" t="s">
        <v>290</v>
      </c>
      <c r="R339" s="155" t="s">
        <v>291</v>
      </c>
      <c r="S339" s="156" t="s">
        <v>533</v>
      </c>
      <c r="T339" s="155" t="s">
        <v>534</v>
      </c>
      <c r="U339" s="155" t="s">
        <v>534</v>
      </c>
      <c r="V339" s="156" t="s">
        <v>294</v>
      </c>
      <c r="W339" s="156" t="s">
        <v>290</v>
      </c>
      <c r="X339" s="156" t="s">
        <v>290</v>
      </c>
      <c r="Y339" s="156" t="s">
        <v>487</v>
      </c>
      <c r="Z339" s="156" t="s">
        <v>290</v>
      </c>
      <c r="AA339" s="156" t="s">
        <v>290</v>
      </c>
      <c r="AB339" s="156" t="s">
        <v>1134</v>
      </c>
      <c r="AC339" s="156" t="s">
        <v>290</v>
      </c>
      <c r="AD339" s="156" t="s">
        <v>290</v>
      </c>
      <c r="AE339" s="156" t="s">
        <v>290</v>
      </c>
      <c r="AF339" s="157" t="s">
        <v>586</v>
      </c>
      <c r="AG339" s="156" t="s">
        <v>290</v>
      </c>
      <c r="AH339" s="155" t="s">
        <v>297</v>
      </c>
      <c r="AI339" s="155" t="s">
        <v>297</v>
      </c>
      <c r="AJ339" s="156" t="s">
        <v>290</v>
      </c>
      <c r="AK339" s="158" t="s">
        <v>298</v>
      </c>
      <c r="AL339" s="159" t="s">
        <v>299</v>
      </c>
    </row>
    <row r="340" spans="1:38" ht="409.5" x14ac:dyDescent="0.25">
      <c r="A340" s="94" t="str">
        <f t="shared" si="5"/>
        <v>Физические лица за исключением лиц с ОВЗ и инвалидов51.04.03 Социально-культурная деятельностьОчная</v>
      </c>
      <c r="B340" s="153">
        <v>335</v>
      </c>
      <c r="C340" s="154" t="s">
        <v>281</v>
      </c>
      <c r="D340" s="154" t="s">
        <v>1099</v>
      </c>
      <c r="E340" s="155" t="s">
        <v>282</v>
      </c>
      <c r="F340" s="154" t="s">
        <v>527</v>
      </c>
      <c r="G340" s="154" t="s">
        <v>528</v>
      </c>
      <c r="H340" s="155" t="s">
        <v>548</v>
      </c>
      <c r="I340" s="155"/>
      <c r="J340" s="154" t="s">
        <v>530</v>
      </c>
      <c r="K340" s="156" t="s">
        <v>531</v>
      </c>
      <c r="L340" s="155" t="s">
        <v>288</v>
      </c>
      <c r="M340" s="156" t="s">
        <v>1</v>
      </c>
      <c r="N340" s="156" t="s">
        <v>549</v>
      </c>
      <c r="O340" s="156" t="s">
        <v>290</v>
      </c>
      <c r="P340" s="156" t="s">
        <v>2</v>
      </c>
      <c r="Q340" s="156" t="s">
        <v>290</v>
      </c>
      <c r="R340" s="155" t="s">
        <v>291</v>
      </c>
      <c r="S340" s="156" t="s">
        <v>533</v>
      </c>
      <c r="T340" s="155" t="s">
        <v>534</v>
      </c>
      <c r="U340" s="155" t="s">
        <v>534</v>
      </c>
      <c r="V340" s="156" t="s">
        <v>294</v>
      </c>
      <c r="W340" s="156" t="s">
        <v>290</v>
      </c>
      <c r="X340" s="156" t="s">
        <v>290</v>
      </c>
      <c r="Y340" s="156" t="s">
        <v>487</v>
      </c>
      <c r="Z340" s="156" t="s">
        <v>290</v>
      </c>
      <c r="AA340" s="156" t="s">
        <v>290</v>
      </c>
      <c r="AB340" s="156" t="s">
        <v>1135</v>
      </c>
      <c r="AC340" s="156" t="s">
        <v>290</v>
      </c>
      <c r="AD340" s="156" t="s">
        <v>290</v>
      </c>
      <c r="AE340" s="156" t="s">
        <v>290</v>
      </c>
      <c r="AF340" s="157" t="s">
        <v>493</v>
      </c>
      <c r="AG340" s="156" t="s">
        <v>290</v>
      </c>
      <c r="AH340" s="155" t="s">
        <v>297</v>
      </c>
      <c r="AI340" s="155" t="s">
        <v>297</v>
      </c>
      <c r="AJ340" s="156" t="s">
        <v>290</v>
      </c>
      <c r="AK340" s="158" t="s">
        <v>298</v>
      </c>
      <c r="AL340" s="159" t="s">
        <v>299</v>
      </c>
    </row>
    <row r="341" spans="1:38" ht="409.5" x14ac:dyDescent="0.25">
      <c r="A341" s="94" t="str">
        <f t="shared" si="5"/>
        <v>Физические лица за исключением лиц с ОВЗ и инвалидов31.08.01 Акушерство и гинекологияОчная</v>
      </c>
      <c r="B341" s="153">
        <v>336</v>
      </c>
      <c r="C341" s="154" t="s">
        <v>281</v>
      </c>
      <c r="D341" s="154" t="s">
        <v>1099</v>
      </c>
      <c r="E341" s="155" t="s">
        <v>282</v>
      </c>
      <c r="F341" s="154" t="s">
        <v>550</v>
      </c>
      <c r="G341" s="154" t="s">
        <v>551</v>
      </c>
      <c r="H341" s="155" t="s">
        <v>740</v>
      </c>
      <c r="I341" s="155"/>
      <c r="J341" s="154" t="s">
        <v>741</v>
      </c>
      <c r="K341" s="156" t="s">
        <v>742</v>
      </c>
      <c r="L341" s="155" t="s">
        <v>288</v>
      </c>
      <c r="M341" s="156" t="s">
        <v>1</v>
      </c>
      <c r="N341" s="156" t="s">
        <v>743</v>
      </c>
      <c r="O341" s="156" t="s">
        <v>290</v>
      </c>
      <c r="P341" s="156" t="s">
        <v>2</v>
      </c>
      <c r="Q341" s="156" t="s">
        <v>290</v>
      </c>
      <c r="R341" s="155" t="s">
        <v>291</v>
      </c>
      <c r="S341" s="156" t="s">
        <v>744</v>
      </c>
      <c r="T341" s="155" t="s">
        <v>557</v>
      </c>
      <c r="U341" s="155" t="s">
        <v>558</v>
      </c>
      <c r="V341" s="156" t="s">
        <v>294</v>
      </c>
      <c r="W341" s="156" t="s">
        <v>290</v>
      </c>
      <c r="X341" s="156" t="s">
        <v>290</v>
      </c>
      <c r="Y341" s="156" t="s">
        <v>487</v>
      </c>
      <c r="Z341" s="156" t="s">
        <v>290</v>
      </c>
      <c r="AA341" s="156" t="s">
        <v>290</v>
      </c>
      <c r="AB341" s="156" t="s">
        <v>1142</v>
      </c>
      <c r="AC341" s="156" t="s">
        <v>290</v>
      </c>
      <c r="AD341" s="156" t="s">
        <v>290</v>
      </c>
      <c r="AE341" s="156" t="s">
        <v>290</v>
      </c>
      <c r="AF341" s="157" t="s">
        <v>653</v>
      </c>
      <c r="AG341" s="156" t="s">
        <v>290</v>
      </c>
      <c r="AH341" s="155" t="s">
        <v>297</v>
      </c>
      <c r="AI341" s="155" t="s">
        <v>297</v>
      </c>
      <c r="AJ341" s="156" t="s">
        <v>290</v>
      </c>
      <c r="AK341" s="158" t="s">
        <v>298</v>
      </c>
      <c r="AL341" s="159" t="s">
        <v>299</v>
      </c>
    </row>
    <row r="342" spans="1:38" ht="409.5" x14ac:dyDescent="0.25">
      <c r="A342" s="94" t="str">
        <f t="shared" si="5"/>
        <v>Физические лица за исключением лиц с ОВЗ и инвалидов31.08.02 Анестезиология-реаниматологияОчная</v>
      </c>
      <c r="B342" s="153">
        <v>337</v>
      </c>
      <c r="C342" s="154" t="s">
        <v>281</v>
      </c>
      <c r="D342" s="154" t="s">
        <v>1099</v>
      </c>
      <c r="E342" s="155" t="s">
        <v>282</v>
      </c>
      <c r="F342" s="154" t="s">
        <v>550</v>
      </c>
      <c r="G342" s="154" t="s">
        <v>551</v>
      </c>
      <c r="H342" s="155" t="s">
        <v>745</v>
      </c>
      <c r="I342" s="155"/>
      <c r="J342" s="154" t="s">
        <v>741</v>
      </c>
      <c r="K342" s="156" t="s">
        <v>742</v>
      </c>
      <c r="L342" s="155" t="s">
        <v>288</v>
      </c>
      <c r="M342" s="156" t="s">
        <v>1</v>
      </c>
      <c r="N342" s="156" t="s">
        <v>746</v>
      </c>
      <c r="O342" s="156" t="s">
        <v>290</v>
      </c>
      <c r="P342" s="156" t="s">
        <v>2</v>
      </c>
      <c r="Q342" s="156" t="s">
        <v>290</v>
      </c>
      <c r="R342" s="155" t="s">
        <v>291</v>
      </c>
      <c r="S342" s="156" t="s">
        <v>744</v>
      </c>
      <c r="T342" s="155" t="s">
        <v>557</v>
      </c>
      <c r="U342" s="155" t="s">
        <v>558</v>
      </c>
      <c r="V342" s="156" t="s">
        <v>294</v>
      </c>
      <c r="W342" s="156" t="s">
        <v>290</v>
      </c>
      <c r="X342" s="156" t="s">
        <v>290</v>
      </c>
      <c r="Y342" s="156" t="s">
        <v>487</v>
      </c>
      <c r="Z342" s="156" t="s">
        <v>290</v>
      </c>
      <c r="AA342" s="156" t="s">
        <v>290</v>
      </c>
      <c r="AB342" s="156" t="s">
        <v>1142</v>
      </c>
      <c r="AC342" s="156" t="s">
        <v>290</v>
      </c>
      <c r="AD342" s="156" t="s">
        <v>290</v>
      </c>
      <c r="AE342" s="156" t="s">
        <v>290</v>
      </c>
      <c r="AF342" s="157" t="s">
        <v>586</v>
      </c>
      <c r="AG342" s="156" t="s">
        <v>290</v>
      </c>
      <c r="AH342" s="155" t="s">
        <v>297</v>
      </c>
      <c r="AI342" s="155" t="s">
        <v>297</v>
      </c>
      <c r="AJ342" s="156" t="s">
        <v>290</v>
      </c>
      <c r="AK342" s="158" t="s">
        <v>298</v>
      </c>
      <c r="AL342" s="159" t="s">
        <v>299</v>
      </c>
    </row>
    <row r="343" spans="1:38" ht="409.5" x14ac:dyDescent="0.25">
      <c r="A343" s="94" t="str">
        <f t="shared" si="5"/>
        <v>Физические лица за исключением лиц с ОВЗ и инвалидов31.08.04 ТрансфузиологияОчная</v>
      </c>
      <c r="B343" s="153">
        <v>338</v>
      </c>
      <c r="C343" s="154" t="s">
        <v>281</v>
      </c>
      <c r="D343" s="154" t="s">
        <v>1099</v>
      </c>
      <c r="E343" s="155" t="s">
        <v>282</v>
      </c>
      <c r="F343" s="154" t="s">
        <v>550</v>
      </c>
      <c r="G343" s="154" t="s">
        <v>551</v>
      </c>
      <c r="H343" s="155" t="s">
        <v>747</v>
      </c>
      <c r="I343" s="155"/>
      <c r="J343" s="154" t="s">
        <v>741</v>
      </c>
      <c r="K343" s="156" t="s">
        <v>742</v>
      </c>
      <c r="L343" s="155" t="s">
        <v>288</v>
      </c>
      <c r="M343" s="156" t="s">
        <v>1</v>
      </c>
      <c r="N343" s="156" t="s">
        <v>748</v>
      </c>
      <c r="O343" s="156" t="s">
        <v>290</v>
      </c>
      <c r="P343" s="156" t="s">
        <v>2</v>
      </c>
      <c r="Q343" s="156" t="s">
        <v>290</v>
      </c>
      <c r="R343" s="155" t="s">
        <v>291</v>
      </c>
      <c r="S343" s="156" t="s">
        <v>744</v>
      </c>
      <c r="T343" s="155" t="s">
        <v>557</v>
      </c>
      <c r="U343" s="155" t="s">
        <v>558</v>
      </c>
      <c r="V343" s="156" t="s">
        <v>294</v>
      </c>
      <c r="W343" s="156" t="s">
        <v>290</v>
      </c>
      <c r="X343" s="156" t="s">
        <v>290</v>
      </c>
      <c r="Y343" s="156" t="s">
        <v>487</v>
      </c>
      <c r="Z343" s="156" t="s">
        <v>290</v>
      </c>
      <c r="AA343" s="156" t="s">
        <v>290</v>
      </c>
      <c r="AB343" s="156" t="s">
        <v>1142</v>
      </c>
      <c r="AC343" s="156" t="s">
        <v>290</v>
      </c>
      <c r="AD343" s="156" t="s">
        <v>290</v>
      </c>
      <c r="AE343" s="156" t="s">
        <v>290</v>
      </c>
      <c r="AF343" s="157" t="s">
        <v>586</v>
      </c>
      <c r="AG343" s="156" t="s">
        <v>290</v>
      </c>
      <c r="AH343" s="155" t="s">
        <v>297</v>
      </c>
      <c r="AI343" s="155" t="s">
        <v>297</v>
      </c>
      <c r="AJ343" s="156" t="s">
        <v>290</v>
      </c>
      <c r="AK343" s="158" t="s">
        <v>298</v>
      </c>
      <c r="AL343" s="159" t="s">
        <v>299</v>
      </c>
    </row>
    <row r="344" spans="1:38" ht="409.5" x14ac:dyDescent="0.25">
      <c r="A344" s="94" t="str">
        <f t="shared" si="5"/>
        <v>Физические лица за исключением лиц с ОВЗ и инвалидов31.08.05 Клиническая лабораторная диагностикаОчная</v>
      </c>
      <c r="B344" s="153">
        <v>339</v>
      </c>
      <c r="C344" s="154" t="s">
        <v>281</v>
      </c>
      <c r="D344" s="154" t="s">
        <v>1099</v>
      </c>
      <c r="E344" s="155" t="s">
        <v>282</v>
      </c>
      <c r="F344" s="154" t="s">
        <v>550</v>
      </c>
      <c r="G344" s="154" t="s">
        <v>551</v>
      </c>
      <c r="H344" s="155" t="s">
        <v>749</v>
      </c>
      <c r="I344" s="155"/>
      <c r="J344" s="154" t="s">
        <v>741</v>
      </c>
      <c r="K344" s="156" t="s">
        <v>742</v>
      </c>
      <c r="L344" s="155" t="s">
        <v>288</v>
      </c>
      <c r="M344" s="156" t="s">
        <v>1</v>
      </c>
      <c r="N344" s="156" t="s">
        <v>750</v>
      </c>
      <c r="O344" s="156" t="s">
        <v>290</v>
      </c>
      <c r="P344" s="156" t="s">
        <v>2</v>
      </c>
      <c r="Q344" s="156" t="s">
        <v>290</v>
      </c>
      <c r="R344" s="155" t="s">
        <v>291</v>
      </c>
      <c r="S344" s="156" t="s">
        <v>744</v>
      </c>
      <c r="T344" s="155" t="s">
        <v>557</v>
      </c>
      <c r="U344" s="155" t="s">
        <v>558</v>
      </c>
      <c r="V344" s="156" t="s">
        <v>294</v>
      </c>
      <c r="W344" s="156" t="s">
        <v>290</v>
      </c>
      <c r="X344" s="156" t="s">
        <v>290</v>
      </c>
      <c r="Y344" s="156" t="s">
        <v>487</v>
      </c>
      <c r="Z344" s="156" t="s">
        <v>290</v>
      </c>
      <c r="AA344" s="156" t="s">
        <v>290</v>
      </c>
      <c r="AB344" s="156" t="s">
        <v>1142</v>
      </c>
      <c r="AC344" s="156" t="s">
        <v>290</v>
      </c>
      <c r="AD344" s="156" t="s">
        <v>290</v>
      </c>
      <c r="AE344" s="156" t="s">
        <v>290</v>
      </c>
      <c r="AF344" s="157" t="s">
        <v>586</v>
      </c>
      <c r="AG344" s="156" t="s">
        <v>290</v>
      </c>
      <c r="AH344" s="155" t="s">
        <v>297</v>
      </c>
      <c r="AI344" s="155" t="s">
        <v>297</v>
      </c>
      <c r="AJ344" s="156" t="s">
        <v>290</v>
      </c>
      <c r="AK344" s="158" t="s">
        <v>298</v>
      </c>
      <c r="AL344" s="159" t="s">
        <v>299</v>
      </c>
    </row>
    <row r="345" spans="1:38" ht="409.5" x14ac:dyDescent="0.25">
      <c r="A345" s="94" t="str">
        <f t="shared" si="5"/>
        <v>Физические лица за исключением лиц с ОВЗ и инвалидов31.08.07 Патологическая анатомияОчная</v>
      </c>
      <c r="B345" s="153">
        <v>340</v>
      </c>
      <c r="C345" s="154" t="s">
        <v>281</v>
      </c>
      <c r="D345" s="154" t="s">
        <v>1099</v>
      </c>
      <c r="E345" s="155" t="s">
        <v>282</v>
      </c>
      <c r="F345" s="154" t="s">
        <v>550</v>
      </c>
      <c r="G345" s="154" t="s">
        <v>551</v>
      </c>
      <c r="H345" s="155" t="s">
        <v>751</v>
      </c>
      <c r="I345" s="155"/>
      <c r="J345" s="154" t="s">
        <v>741</v>
      </c>
      <c r="K345" s="156" t="s">
        <v>742</v>
      </c>
      <c r="L345" s="155" t="s">
        <v>288</v>
      </c>
      <c r="M345" s="156" t="s">
        <v>1</v>
      </c>
      <c r="N345" s="156" t="s">
        <v>752</v>
      </c>
      <c r="O345" s="156" t="s">
        <v>290</v>
      </c>
      <c r="P345" s="156" t="s">
        <v>2</v>
      </c>
      <c r="Q345" s="156" t="s">
        <v>290</v>
      </c>
      <c r="R345" s="155" t="s">
        <v>291</v>
      </c>
      <c r="S345" s="156" t="s">
        <v>744</v>
      </c>
      <c r="T345" s="155" t="s">
        <v>557</v>
      </c>
      <c r="U345" s="155" t="s">
        <v>558</v>
      </c>
      <c r="V345" s="156" t="s">
        <v>294</v>
      </c>
      <c r="W345" s="156" t="s">
        <v>290</v>
      </c>
      <c r="X345" s="156" t="s">
        <v>290</v>
      </c>
      <c r="Y345" s="156" t="s">
        <v>487</v>
      </c>
      <c r="Z345" s="156" t="s">
        <v>290</v>
      </c>
      <c r="AA345" s="156" t="s">
        <v>290</v>
      </c>
      <c r="AB345" s="156" t="s">
        <v>1142</v>
      </c>
      <c r="AC345" s="156" t="s">
        <v>290</v>
      </c>
      <c r="AD345" s="156" t="s">
        <v>290</v>
      </c>
      <c r="AE345" s="156" t="s">
        <v>290</v>
      </c>
      <c r="AF345" s="157" t="s">
        <v>586</v>
      </c>
      <c r="AG345" s="156" t="s">
        <v>290</v>
      </c>
      <c r="AH345" s="155" t="s">
        <v>297</v>
      </c>
      <c r="AI345" s="155" t="s">
        <v>297</v>
      </c>
      <c r="AJ345" s="156" t="s">
        <v>290</v>
      </c>
      <c r="AK345" s="158" t="s">
        <v>298</v>
      </c>
      <c r="AL345" s="159" t="s">
        <v>299</v>
      </c>
    </row>
    <row r="346" spans="1:38" ht="409.5" x14ac:dyDescent="0.25">
      <c r="A346" s="94" t="str">
        <f t="shared" si="5"/>
        <v>Физические лица за исключением лиц с ОВЗ и инвалидов31.08.09 РентгенологияОчная</v>
      </c>
      <c r="B346" s="153">
        <v>341</v>
      </c>
      <c r="C346" s="154" t="s">
        <v>281</v>
      </c>
      <c r="D346" s="154" t="s">
        <v>1099</v>
      </c>
      <c r="E346" s="155" t="s">
        <v>282</v>
      </c>
      <c r="F346" s="154" t="s">
        <v>550</v>
      </c>
      <c r="G346" s="154" t="s">
        <v>551</v>
      </c>
      <c r="H346" s="155" t="s">
        <v>753</v>
      </c>
      <c r="I346" s="155"/>
      <c r="J346" s="154" t="s">
        <v>741</v>
      </c>
      <c r="K346" s="156" t="s">
        <v>742</v>
      </c>
      <c r="L346" s="155" t="s">
        <v>288</v>
      </c>
      <c r="M346" s="156" t="s">
        <v>1</v>
      </c>
      <c r="N346" s="156" t="s">
        <v>754</v>
      </c>
      <c r="O346" s="156" t="s">
        <v>290</v>
      </c>
      <c r="P346" s="156" t="s">
        <v>2</v>
      </c>
      <c r="Q346" s="156" t="s">
        <v>290</v>
      </c>
      <c r="R346" s="155" t="s">
        <v>291</v>
      </c>
      <c r="S346" s="156" t="s">
        <v>744</v>
      </c>
      <c r="T346" s="155" t="s">
        <v>557</v>
      </c>
      <c r="U346" s="155" t="s">
        <v>558</v>
      </c>
      <c r="V346" s="156" t="s">
        <v>294</v>
      </c>
      <c r="W346" s="156" t="s">
        <v>290</v>
      </c>
      <c r="X346" s="156" t="s">
        <v>290</v>
      </c>
      <c r="Y346" s="156" t="s">
        <v>487</v>
      </c>
      <c r="Z346" s="156" t="s">
        <v>290</v>
      </c>
      <c r="AA346" s="156" t="s">
        <v>290</v>
      </c>
      <c r="AB346" s="156" t="s">
        <v>1142</v>
      </c>
      <c r="AC346" s="156" t="s">
        <v>290</v>
      </c>
      <c r="AD346" s="156" t="s">
        <v>290</v>
      </c>
      <c r="AE346" s="156" t="s">
        <v>290</v>
      </c>
      <c r="AF346" s="157" t="s">
        <v>586</v>
      </c>
      <c r="AG346" s="156" t="s">
        <v>290</v>
      </c>
      <c r="AH346" s="155" t="s">
        <v>297</v>
      </c>
      <c r="AI346" s="155" t="s">
        <v>297</v>
      </c>
      <c r="AJ346" s="156" t="s">
        <v>290</v>
      </c>
      <c r="AK346" s="158" t="s">
        <v>298</v>
      </c>
      <c r="AL346" s="159" t="s">
        <v>299</v>
      </c>
    </row>
    <row r="347" spans="1:38" ht="409.5" x14ac:dyDescent="0.25">
      <c r="A347" s="94" t="str">
        <f t="shared" si="5"/>
        <v>Физические лица за исключением лиц с ОВЗ и инвалидов31.08.11 Ультразвуковая диагностикаОчная</v>
      </c>
      <c r="B347" s="153">
        <v>342</v>
      </c>
      <c r="C347" s="154" t="s">
        <v>281</v>
      </c>
      <c r="D347" s="154" t="s">
        <v>1099</v>
      </c>
      <c r="E347" s="155" t="s">
        <v>282</v>
      </c>
      <c r="F347" s="154" t="s">
        <v>550</v>
      </c>
      <c r="G347" s="154" t="s">
        <v>551</v>
      </c>
      <c r="H347" s="155" t="s">
        <v>755</v>
      </c>
      <c r="I347" s="155"/>
      <c r="J347" s="154" t="s">
        <v>741</v>
      </c>
      <c r="K347" s="156" t="s">
        <v>742</v>
      </c>
      <c r="L347" s="155" t="s">
        <v>288</v>
      </c>
      <c r="M347" s="156" t="s">
        <v>1</v>
      </c>
      <c r="N347" s="156" t="s">
        <v>756</v>
      </c>
      <c r="O347" s="156" t="s">
        <v>290</v>
      </c>
      <c r="P347" s="156" t="s">
        <v>2</v>
      </c>
      <c r="Q347" s="156" t="s">
        <v>290</v>
      </c>
      <c r="R347" s="155" t="s">
        <v>291</v>
      </c>
      <c r="S347" s="156" t="s">
        <v>744</v>
      </c>
      <c r="T347" s="155" t="s">
        <v>557</v>
      </c>
      <c r="U347" s="155" t="s">
        <v>558</v>
      </c>
      <c r="V347" s="156" t="s">
        <v>294</v>
      </c>
      <c r="W347" s="156" t="s">
        <v>290</v>
      </c>
      <c r="X347" s="156" t="s">
        <v>290</v>
      </c>
      <c r="Y347" s="156" t="s">
        <v>487</v>
      </c>
      <c r="Z347" s="156" t="s">
        <v>290</v>
      </c>
      <c r="AA347" s="156" t="s">
        <v>290</v>
      </c>
      <c r="AB347" s="156" t="s">
        <v>1142</v>
      </c>
      <c r="AC347" s="156" t="s">
        <v>290</v>
      </c>
      <c r="AD347" s="156" t="s">
        <v>290</v>
      </c>
      <c r="AE347" s="156" t="s">
        <v>290</v>
      </c>
      <c r="AF347" s="157" t="s">
        <v>586</v>
      </c>
      <c r="AG347" s="156" t="s">
        <v>290</v>
      </c>
      <c r="AH347" s="155" t="s">
        <v>297</v>
      </c>
      <c r="AI347" s="155" t="s">
        <v>297</v>
      </c>
      <c r="AJ347" s="156" t="s">
        <v>290</v>
      </c>
      <c r="AK347" s="158" t="s">
        <v>298</v>
      </c>
      <c r="AL347" s="159" t="s">
        <v>299</v>
      </c>
    </row>
    <row r="348" spans="1:38" ht="409.5" x14ac:dyDescent="0.25">
      <c r="A348" s="94" t="str">
        <f t="shared" si="5"/>
        <v>Физические лица за исключением лиц с ОВЗ и инвалидов31.08.17 Детская эндокринологияОчная</v>
      </c>
      <c r="B348" s="153">
        <v>343</v>
      </c>
      <c r="C348" s="154" t="s">
        <v>281</v>
      </c>
      <c r="D348" s="154" t="s">
        <v>1099</v>
      </c>
      <c r="E348" s="155" t="s">
        <v>282</v>
      </c>
      <c r="F348" s="154" t="s">
        <v>550</v>
      </c>
      <c r="G348" s="154" t="s">
        <v>551</v>
      </c>
      <c r="H348" s="155" t="s">
        <v>757</v>
      </c>
      <c r="I348" s="155"/>
      <c r="J348" s="154" t="s">
        <v>741</v>
      </c>
      <c r="K348" s="156" t="s">
        <v>742</v>
      </c>
      <c r="L348" s="155" t="s">
        <v>288</v>
      </c>
      <c r="M348" s="156" t="s">
        <v>1</v>
      </c>
      <c r="N348" s="156" t="s">
        <v>758</v>
      </c>
      <c r="O348" s="156" t="s">
        <v>290</v>
      </c>
      <c r="P348" s="156" t="s">
        <v>2</v>
      </c>
      <c r="Q348" s="156" t="s">
        <v>290</v>
      </c>
      <c r="R348" s="155" t="s">
        <v>291</v>
      </c>
      <c r="S348" s="156" t="s">
        <v>744</v>
      </c>
      <c r="T348" s="155" t="s">
        <v>557</v>
      </c>
      <c r="U348" s="155" t="s">
        <v>558</v>
      </c>
      <c r="V348" s="156" t="s">
        <v>294</v>
      </c>
      <c r="W348" s="156" t="s">
        <v>290</v>
      </c>
      <c r="X348" s="156" t="s">
        <v>290</v>
      </c>
      <c r="Y348" s="156" t="s">
        <v>487</v>
      </c>
      <c r="Z348" s="156" t="s">
        <v>290</v>
      </c>
      <c r="AA348" s="156" t="s">
        <v>290</v>
      </c>
      <c r="AB348" s="156" t="s">
        <v>1142</v>
      </c>
      <c r="AC348" s="156" t="s">
        <v>290</v>
      </c>
      <c r="AD348" s="156" t="s">
        <v>290</v>
      </c>
      <c r="AE348" s="156" t="s">
        <v>290</v>
      </c>
      <c r="AF348" s="157" t="s">
        <v>586</v>
      </c>
      <c r="AG348" s="156" t="s">
        <v>290</v>
      </c>
      <c r="AH348" s="155" t="s">
        <v>297</v>
      </c>
      <c r="AI348" s="155" t="s">
        <v>297</v>
      </c>
      <c r="AJ348" s="156" t="s">
        <v>290</v>
      </c>
      <c r="AK348" s="158" t="s">
        <v>298</v>
      </c>
      <c r="AL348" s="159" t="s">
        <v>299</v>
      </c>
    </row>
    <row r="349" spans="1:38" ht="409.5" x14ac:dyDescent="0.25">
      <c r="A349" s="94" t="str">
        <f t="shared" si="5"/>
        <v>Физические лица за исключением лиц с ОВЗ и инвалидов31.08.18 НеонатологияОчная</v>
      </c>
      <c r="B349" s="153">
        <v>344</v>
      </c>
      <c r="C349" s="154" t="s">
        <v>281</v>
      </c>
      <c r="D349" s="154" t="s">
        <v>1099</v>
      </c>
      <c r="E349" s="155" t="s">
        <v>282</v>
      </c>
      <c r="F349" s="154" t="s">
        <v>550</v>
      </c>
      <c r="G349" s="154" t="s">
        <v>551</v>
      </c>
      <c r="H349" s="155" t="s">
        <v>759</v>
      </c>
      <c r="I349" s="155"/>
      <c r="J349" s="154" t="s">
        <v>741</v>
      </c>
      <c r="K349" s="156" t="s">
        <v>742</v>
      </c>
      <c r="L349" s="155" t="s">
        <v>288</v>
      </c>
      <c r="M349" s="156" t="s">
        <v>1</v>
      </c>
      <c r="N349" s="156" t="s">
        <v>760</v>
      </c>
      <c r="O349" s="156" t="s">
        <v>290</v>
      </c>
      <c r="P349" s="156" t="s">
        <v>2</v>
      </c>
      <c r="Q349" s="156" t="s">
        <v>290</v>
      </c>
      <c r="R349" s="155" t="s">
        <v>291</v>
      </c>
      <c r="S349" s="156" t="s">
        <v>744</v>
      </c>
      <c r="T349" s="155" t="s">
        <v>557</v>
      </c>
      <c r="U349" s="155" t="s">
        <v>558</v>
      </c>
      <c r="V349" s="156" t="s">
        <v>294</v>
      </c>
      <c r="W349" s="156" t="s">
        <v>290</v>
      </c>
      <c r="X349" s="156" t="s">
        <v>290</v>
      </c>
      <c r="Y349" s="156" t="s">
        <v>487</v>
      </c>
      <c r="Z349" s="156" t="s">
        <v>290</v>
      </c>
      <c r="AA349" s="156" t="s">
        <v>290</v>
      </c>
      <c r="AB349" s="156" t="s">
        <v>1143</v>
      </c>
      <c r="AC349" s="156" t="s">
        <v>290</v>
      </c>
      <c r="AD349" s="156" t="s">
        <v>290</v>
      </c>
      <c r="AE349" s="156" t="s">
        <v>290</v>
      </c>
      <c r="AF349" s="157" t="s">
        <v>586</v>
      </c>
      <c r="AG349" s="156" t="s">
        <v>290</v>
      </c>
      <c r="AH349" s="155" t="s">
        <v>297</v>
      </c>
      <c r="AI349" s="155" t="s">
        <v>297</v>
      </c>
      <c r="AJ349" s="156" t="s">
        <v>290</v>
      </c>
      <c r="AK349" s="158" t="s">
        <v>298</v>
      </c>
      <c r="AL349" s="159" t="s">
        <v>299</v>
      </c>
    </row>
    <row r="350" spans="1:38" ht="409.5" x14ac:dyDescent="0.25">
      <c r="A350" s="94" t="str">
        <f t="shared" si="5"/>
        <v>Физические лица за исключением лиц с ОВЗ и инвалидов31.08.19 ПедиатрияОчная</v>
      </c>
      <c r="B350" s="153">
        <v>345</v>
      </c>
      <c r="C350" s="154" t="s">
        <v>281</v>
      </c>
      <c r="D350" s="154" t="s">
        <v>1099</v>
      </c>
      <c r="E350" s="155" t="s">
        <v>282</v>
      </c>
      <c r="F350" s="154" t="s">
        <v>550</v>
      </c>
      <c r="G350" s="154" t="s">
        <v>551</v>
      </c>
      <c r="H350" s="155" t="s">
        <v>761</v>
      </c>
      <c r="I350" s="155"/>
      <c r="J350" s="154" t="s">
        <v>741</v>
      </c>
      <c r="K350" s="156" t="s">
        <v>742</v>
      </c>
      <c r="L350" s="155" t="s">
        <v>288</v>
      </c>
      <c r="M350" s="156" t="s">
        <v>1</v>
      </c>
      <c r="N350" s="156" t="s">
        <v>762</v>
      </c>
      <c r="O350" s="156" t="s">
        <v>290</v>
      </c>
      <c r="P350" s="156" t="s">
        <v>2</v>
      </c>
      <c r="Q350" s="156" t="s">
        <v>290</v>
      </c>
      <c r="R350" s="155" t="s">
        <v>291</v>
      </c>
      <c r="S350" s="156" t="s">
        <v>744</v>
      </c>
      <c r="T350" s="155" t="s">
        <v>557</v>
      </c>
      <c r="U350" s="155" t="s">
        <v>558</v>
      </c>
      <c r="V350" s="156" t="s">
        <v>294</v>
      </c>
      <c r="W350" s="156" t="s">
        <v>290</v>
      </c>
      <c r="X350" s="156" t="s">
        <v>290</v>
      </c>
      <c r="Y350" s="156" t="s">
        <v>487</v>
      </c>
      <c r="Z350" s="156" t="s">
        <v>290</v>
      </c>
      <c r="AA350" s="156" t="s">
        <v>290</v>
      </c>
      <c r="AB350" s="156" t="s">
        <v>1142</v>
      </c>
      <c r="AC350" s="156" t="s">
        <v>290</v>
      </c>
      <c r="AD350" s="156" t="s">
        <v>290</v>
      </c>
      <c r="AE350" s="156" t="s">
        <v>290</v>
      </c>
      <c r="AF350" s="157" t="s">
        <v>586</v>
      </c>
      <c r="AG350" s="156" t="s">
        <v>290</v>
      </c>
      <c r="AH350" s="155" t="s">
        <v>297</v>
      </c>
      <c r="AI350" s="155" t="s">
        <v>297</v>
      </c>
      <c r="AJ350" s="156" t="s">
        <v>290</v>
      </c>
      <c r="AK350" s="158" t="s">
        <v>298</v>
      </c>
      <c r="AL350" s="159" t="s">
        <v>299</v>
      </c>
    </row>
    <row r="351" spans="1:38" ht="409.5" x14ac:dyDescent="0.25">
      <c r="A351" s="94" t="str">
        <f t="shared" si="5"/>
        <v>Физические лица за исключением лиц с ОВЗ и инвалидов31.08.21 Психиатрия-наркологияОчная</v>
      </c>
      <c r="B351" s="153">
        <v>346</v>
      </c>
      <c r="C351" s="154" t="s">
        <v>281</v>
      </c>
      <c r="D351" s="154" t="s">
        <v>1099</v>
      </c>
      <c r="E351" s="155" t="s">
        <v>282</v>
      </c>
      <c r="F351" s="154" t="s">
        <v>550</v>
      </c>
      <c r="G351" s="154" t="s">
        <v>551</v>
      </c>
      <c r="H351" s="155" t="s">
        <v>763</v>
      </c>
      <c r="I351" s="155"/>
      <c r="J351" s="154" t="s">
        <v>741</v>
      </c>
      <c r="K351" s="156" t="s">
        <v>742</v>
      </c>
      <c r="L351" s="155" t="s">
        <v>288</v>
      </c>
      <c r="M351" s="156" t="s">
        <v>1</v>
      </c>
      <c r="N351" s="156" t="s">
        <v>764</v>
      </c>
      <c r="O351" s="156" t="s">
        <v>290</v>
      </c>
      <c r="P351" s="156" t="s">
        <v>2</v>
      </c>
      <c r="Q351" s="156" t="s">
        <v>290</v>
      </c>
      <c r="R351" s="155" t="s">
        <v>291</v>
      </c>
      <c r="S351" s="156" t="s">
        <v>744</v>
      </c>
      <c r="T351" s="155" t="s">
        <v>557</v>
      </c>
      <c r="U351" s="155" t="s">
        <v>558</v>
      </c>
      <c r="V351" s="156" t="s">
        <v>294</v>
      </c>
      <c r="W351" s="156" t="s">
        <v>290</v>
      </c>
      <c r="X351" s="156" t="s">
        <v>290</v>
      </c>
      <c r="Y351" s="156" t="s">
        <v>487</v>
      </c>
      <c r="Z351" s="156" t="s">
        <v>290</v>
      </c>
      <c r="AA351" s="156" t="s">
        <v>290</v>
      </c>
      <c r="AB351" s="156" t="s">
        <v>1144</v>
      </c>
      <c r="AC351" s="156" t="s">
        <v>290</v>
      </c>
      <c r="AD351" s="156" t="s">
        <v>290</v>
      </c>
      <c r="AE351" s="156" t="s">
        <v>290</v>
      </c>
      <c r="AF351" s="157" t="s">
        <v>586</v>
      </c>
      <c r="AG351" s="156" t="s">
        <v>290</v>
      </c>
      <c r="AH351" s="155" t="s">
        <v>297</v>
      </c>
      <c r="AI351" s="155" t="s">
        <v>297</v>
      </c>
      <c r="AJ351" s="156" t="s">
        <v>290</v>
      </c>
      <c r="AK351" s="158" t="s">
        <v>298</v>
      </c>
      <c r="AL351" s="159" t="s">
        <v>299</v>
      </c>
    </row>
    <row r="352" spans="1:38" ht="409.5" x14ac:dyDescent="0.25">
      <c r="A352" s="94" t="str">
        <f t="shared" si="5"/>
        <v>Физические лица за исключением лиц с ОВЗ и инвалидов31.08.26 Аллергология и иммунологияОчная</v>
      </c>
      <c r="B352" s="153">
        <v>347</v>
      </c>
      <c r="C352" s="154" t="s">
        <v>281</v>
      </c>
      <c r="D352" s="154" t="s">
        <v>1099</v>
      </c>
      <c r="E352" s="155" t="s">
        <v>282</v>
      </c>
      <c r="F352" s="154" t="s">
        <v>550</v>
      </c>
      <c r="G352" s="154" t="s">
        <v>551</v>
      </c>
      <c r="H352" s="155" t="s">
        <v>765</v>
      </c>
      <c r="I352" s="155"/>
      <c r="J352" s="154" t="s">
        <v>741</v>
      </c>
      <c r="K352" s="156" t="s">
        <v>742</v>
      </c>
      <c r="L352" s="155" t="s">
        <v>288</v>
      </c>
      <c r="M352" s="156" t="s">
        <v>1</v>
      </c>
      <c r="N352" s="156" t="s">
        <v>766</v>
      </c>
      <c r="O352" s="156" t="s">
        <v>290</v>
      </c>
      <c r="P352" s="156" t="s">
        <v>2</v>
      </c>
      <c r="Q352" s="156" t="s">
        <v>290</v>
      </c>
      <c r="R352" s="155" t="s">
        <v>291</v>
      </c>
      <c r="S352" s="156" t="s">
        <v>744</v>
      </c>
      <c r="T352" s="155" t="s">
        <v>557</v>
      </c>
      <c r="U352" s="155" t="s">
        <v>558</v>
      </c>
      <c r="V352" s="156" t="s">
        <v>294</v>
      </c>
      <c r="W352" s="156" t="s">
        <v>290</v>
      </c>
      <c r="X352" s="156" t="s">
        <v>290</v>
      </c>
      <c r="Y352" s="156" t="s">
        <v>487</v>
      </c>
      <c r="Z352" s="156" t="s">
        <v>290</v>
      </c>
      <c r="AA352" s="156" t="s">
        <v>290</v>
      </c>
      <c r="AB352" s="156" t="s">
        <v>1142</v>
      </c>
      <c r="AC352" s="156" t="s">
        <v>290</v>
      </c>
      <c r="AD352" s="156" t="s">
        <v>290</v>
      </c>
      <c r="AE352" s="156" t="s">
        <v>290</v>
      </c>
      <c r="AF352" s="157" t="s">
        <v>586</v>
      </c>
      <c r="AG352" s="156" t="s">
        <v>290</v>
      </c>
      <c r="AH352" s="155" t="s">
        <v>297</v>
      </c>
      <c r="AI352" s="155" t="s">
        <v>297</v>
      </c>
      <c r="AJ352" s="156" t="s">
        <v>290</v>
      </c>
      <c r="AK352" s="158" t="s">
        <v>298</v>
      </c>
      <c r="AL352" s="159" t="s">
        <v>299</v>
      </c>
    </row>
    <row r="353" spans="1:38" ht="409.5" x14ac:dyDescent="0.25">
      <c r="A353" s="94" t="str">
        <f t="shared" si="5"/>
        <v>Физические лица за исключением лиц с ОВЗ и инвалидов31.08.31 ГериатрияОчная</v>
      </c>
      <c r="B353" s="153">
        <v>348</v>
      </c>
      <c r="C353" s="154" t="s">
        <v>281</v>
      </c>
      <c r="D353" s="154" t="s">
        <v>1099</v>
      </c>
      <c r="E353" s="155" t="s">
        <v>282</v>
      </c>
      <c r="F353" s="154" t="s">
        <v>550</v>
      </c>
      <c r="G353" s="154" t="s">
        <v>551</v>
      </c>
      <c r="H353" s="155" t="s">
        <v>767</v>
      </c>
      <c r="I353" s="155"/>
      <c r="J353" s="154" t="s">
        <v>741</v>
      </c>
      <c r="K353" s="156" t="s">
        <v>742</v>
      </c>
      <c r="L353" s="155" t="s">
        <v>288</v>
      </c>
      <c r="M353" s="156" t="s">
        <v>1</v>
      </c>
      <c r="N353" s="156" t="s">
        <v>768</v>
      </c>
      <c r="O353" s="156" t="s">
        <v>290</v>
      </c>
      <c r="P353" s="156" t="s">
        <v>2</v>
      </c>
      <c r="Q353" s="156" t="s">
        <v>290</v>
      </c>
      <c r="R353" s="155" t="s">
        <v>291</v>
      </c>
      <c r="S353" s="156" t="s">
        <v>744</v>
      </c>
      <c r="T353" s="155" t="s">
        <v>557</v>
      </c>
      <c r="U353" s="155" t="s">
        <v>558</v>
      </c>
      <c r="V353" s="156" t="s">
        <v>294</v>
      </c>
      <c r="W353" s="156" t="s">
        <v>290</v>
      </c>
      <c r="X353" s="156" t="s">
        <v>290</v>
      </c>
      <c r="Y353" s="156" t="s">
        <v>487</v>
      </c>
      <c r="Z353" s="156" t="s">
        <v>290</v>
      </c>
      <c r="AA353" s="156" t="s">
        <v>290</v>
      </c>
      <c r="AB353" s="156" t="s">
        <v>1142</v>
      </c>
      <c r="AC353" s="156" t="s">
        <v>290</v>
      </c>
      <c r="AD353" s="156" t="s">
        <v>290</v>
      </c>
      <c r="AE353" s="156" t="s">
        <v>290</v>
      </c>
      <c r="AF353" s="157" t="s">
        <v>586</v>
      </c>
      <c r="AG353" s="156" t="s">
        <v>290</v>
      </c>
      <c r="AH353" s="155" t="s">
        <v>297</v>
      </c>
      <c r="AI353" s="155" t="s">
        <v>297</v>
      </c>
      <c r="AJ353" s="156" t="s">
        <v>290</v>
      </c>
      <c r="AK353" s="158" t="s">
        <v>298</v>
      </c>
      <c r="AL353" s="159" t="s">
        <v>299</v>
      </c>
    </row>
    <row r="354" spans="1:38" ht="409.5" x14ac:dyDescent="0.25">
      <c r="A354" s="94" t="str">
        <f t="shared" si="5"/>
        <v>Физические лица за исключением лиц с ОВЗ и инвалидов31.08.32 ДерматовенерологияОчная</v>
      </c>
      <c r="B354" s="153">
        <v>349</v>
      </c>
      <c r="C354" s="154" t="s">
        <v>281</v>
      </c>
      <c r="D354" s="154" t="s">
        <v>1099</v>
      </c>
      <c r="E354" s="155" t="s">
        <v>282</v>
      </c>
      <c r="F354" s="154" t="s">
        <v>550</v>
      </c>
      <c r="G354" s="154" t="s">
        <v>551</v>
      </c>
      <c r="H354" s="155" t="s">
        <v>769</v>
      </c>
      <c r="I354" s="155"/>
      <c r="J354" s="154" t="s">
        <v>741</v>
      </c>
      <c r="K354" s="156" t="s">
        <v>742</v>
      </c>
      <c r="L354" s="155" t="s">
        <v>288</v>
      </c>
      <c r="M354" s="156" t="s">
        <v>1</v>
      </c>
      <c r="N354" s="156" t="s">
        <v>770</v>
      </c>
      <c r="O354" s="156" t="s">
        <v>290</v>
      </c>
      <c r="P354" s="156" t="s">
        <v>2</v>
      </c>
      <c r="Q354" s="156" t="s">
        <v>290</v>
      </c>
      <c r="R354" s="155" t="s">
        <v>291</v>
      </c>
      <c r="S354" s="156" t="s">
        <v>744</v>
      </c>
      <c r="T354" s="155" t="s">
        <v>557</v>
      </c>
      <c r="U354" s="155" t="s">
        <v>558</v>
      </c>
      <c r="V354" s="156" t="s">
        <v>294</v>
      </c>
      <c r="W354" s="156" t="s">
        <v>290</v>
      </c>
      <c r="X354" s="156" t="s">
        <v>290</v>
      </c>
      <c r="Y354" s="156" t="s">
        <v>487</v>
      </c>
      <c r="Z354" s="156" t="s">
        <v>290</v>
      </c>
      <c r="AA354" s="156" t="s">
        <v>290</v>
      </c>
      <c r="AB354" s="156" t="s">
        <v>1142</v>
      </c>
      <c r="AC354" s="156" t="s">
        <v>290</v>
      </c>
      <c r="AD354" s="156" t="s">
        <v>290</v>
      </c>
      <c r="AE354" s="156" t="s">
        <v>290</v>
      </c>
      <c r="AF354" s="157" t="s">
        <v>586</v>
      </c>
      <c r="AG354" s="156" t="s">
        <v>290</v>
      </c>
      <c r="AH354" s="155" t="s">
        <v>297</v>
      </c>
      <c r="AI354" s="155" t="s">
        <v>297</v>
      </c>
      <c r="AJ354" s="156" t="s">
        <v>290</v>
      </c>
      <c r="AK354" s="158" t="s">
        <v>298</v>
      </c>
      <c r="AL354" s="159" t="s">
        <v>299</v>
      </c>
    </row>
    <row r="355" spans="1:38" ht="409.5" x14ac:dyDescent="0.25">
      <c r="A355" s="94" t="str">
        <f t="shared" si="5"/>
        <v>Физические лица за исключением лиц с ОВЗ и инвалидов31.08.35 Инфекционные болезниОчная</v>
      </c>
      <c r="B355" s="153">
        <v>350</v>
      </c>
      <c r="C355" s="154" t="s">
        <v>281</v>
      </c>
      <c r="D355" s="154" t="s">
        <v>1099</v>
      </c>
      <c r="E355" s="155" t="s">
        <v>282</v>
      </c>
      <c r="F355" s="154" t="s">
        <v>550</v>
      </c>
      <c r="G355" s="154" t="s">
        <v>551</v>
      </c>
      <c r="H355" s="155" t="s">
        <v>771</v>
      </c>
      <c r="I355" s="155"/>
      <c r="J355" s="154" t="s">
        <v>741</v>
      </c>
      <c r="K355" s="156" t="s">
        <v>742</v>
      </c>
      <c r="L355" s="155" t="s">
        <v>288</v>
      </c>
      <c r="M355" s="156" t="s">
        <v>1</v>
      </c>
      <c r="N355" s="156" t="s">
        <v>772</v>
      </c>
      <c r="O355" s="156" t="s">
        <v>290</v>
      </c>
      <c r="P355" s="156" t="s">
        <v>2</v>
      </c>
      <c r="Q355" s="156" t="s">
        <v>290</v>
      </c>
      <c r="R355" s="155" t="s">
        <v>291</v>
      </c>
      <c r="S355" s="156" t="s">
        <v>744</v>
      </c>
      <c r="T355" s="155" t="s">
        <v>557</v>
      </c>
      <c r="U355" s="155" t="s">
        <v>558</v>
      </c>
      <c r="V355" s="156" t="s">
        <v>294</v>
      </c>
      <c r="W355" s="156" t="s">
        <v>290</v>
      </c>
      <c r="X355" s="156" t="s">
        <v>290</v>
      </c>
      <c r="Y355" s="156" t="s">
        <v>487</v>
      </c>
      <c r="Z355" s="156" t="s">
        <v>290</v>
      </c>
      <c r="AA355" s="156" t="s">
        <v>290</v>
      </c>
      <c r="AB355" s="156" t="s">
        <v>1142</v>
      </c>
      <c r="AC355" s="156" t="s">
        <v>290</v>
      </c>
      <c r="AD355" s="156" t="s">
        <v>290</v>
      </c>
      <c r="AE355" s="156" t="s">
        <v>290</v>
      </c>
      <c r="AF355" s="157" t="s">
        <v>586</v>
      </c>
      <c r="AG355" s="156" t="s">
        <v>290</v>
      </c>
      <c r="AH355" s="155" t="s">
        <v>297</v>
      </c>
      <c r="AI355" s="155" t="s">
        <v>297</v>
      </c>
      <c r="AJ355" s="156" t="s">
        <v>290</v>
      </c>
      <c r="AK355" s="158" t="s">
        <v>298</v>
      </c>
      <c r="AL355" s="159" t="s">
        <v>299</v>
      </c>
    </row>
    <row r="356" spans="1:38" ht="409.5" x14ac:dyDescent="0.25">
      <c r="A356" s="94" t="str">
        <f t="shared" si="5"/>
        <v>Физические лица за исключением лиц с ОВЗ и инвалидов31.08.36 КардиологияОчная</v>
      </c>
      <c r="B356" s="153">
        <v>351</v>
      </c>
      <c r="C356" s="154" t="s">
        <v>281</v>
      </c>
      <c r="D356" s="154" t="s">
        <v>1099</v>
      </c>
      <c r="E356" s="155" t="s">
        <v>282</v>
      </c>
      <c r="F356" s="154" t="s">
        <v>550</v>
      </c>
      <c r="G356" s="154" t="s">
        <v>551</v>
      </c>
      <c r="H356" s="155" t="s">
        <v>773</v>
      </c>
      <c r="I356" s="155"/>
      <c r="J356" s="154" t="s">
        <v>741</v>
      </c>
      <c r="K356" s="156" t="s">
        <v>742</v>
      </c>
      <c r="L356" s="155" t="s">
        <v>288</v>
      </c>
      <c r="M356" s="156" t="s">
        <v>1</v>
      </c>
      <c r="N356" s="156" t="s">
        <v>774</v>
      </c>
      <c r="O356" s="156" t="s">
        <v>290</v>
      </c>
      <c r="P356" s="156" t="s">
        <v>2</v>
      </c>
      <c r="Q356" s="156" t="s">
        <v>290</v>
      </c>
      <c r="R356" s="155" t="s">
        <v>291</v>
      </c>
      <c r="S356" s="156" t="s">
        <v>744</v>
      </c>
      <c r="T356" s="155" t="s">
        <v>557</v>
      </c>
      <c r="U356" s="155" t="s">
        <v>558</v>
      </c>
      <c r="V356" s="156" t="s">
        <v>294</v>
      </c>
      <c r="W356" s="156" t="s">
        <v>290</v>
      </c>
      <c r="X356" s="156" t="s">
        <v>290</v>
      </c>
      <c r="Y356" s="156" t="s">
        <v>487</v>
      </c>
      <c r="Z356" s="156" t="s">
        <v>290</v>
      </c>
      <c r="AA356" s="156" t="s">
        <v>290</v>
      </c>
      <c r="AB356" s="156" t="s">
        <v>1142</v>
      </c>
      <c r="AC356" s="156" t="s">
        <v>290</v>
      </c>
      <c r="AD356" s="156" t="s">
        <v>290</v>
      </c>
      <c r="AE356" s="156" t="s">
        <v>290</v>
      </c>
      <c r="AF356" s="157" t="s">
        <v>586</v>
      </c>
      <c r="AG356" s="156" t="s">
        <v>290</v>
      </c>
      <c r="AH356" s="155" t="s">
        <v>297</v>
      </c>
      <c r="AI356" s="155" t="s">
        <v>297</v>
      </c>
      <c r="AJ356" s="156" t="s">
        <v>290</v>
      </c>
      <c r="AK356" s="158" t="s">
        <v>298</v>
      </c>
      <c r="AL356" s="159" t="s">
        <v>299</v>
      </c>
    </row>
    <row r="357" spans="1:38" ht="409.5" x14ac:dyDescent="0.25">
      <c r="A357" s="94" t="str">
        <f t="shared" si="5"/>
        <v>Физические лица за исключением лиц с ОВЗ и инвалидов31.08.37 Клиническая фармакологияОчная</v>
      </c>
      <c r="B357" s="153">
        <v>352</v>
      </c>
      <c r="C357" s="154" t="s">
        <v>281</v>
      </c>
      <c r="D357" s="154" t="s">
        <v>1099</v>
      </c>
      <c r="E357" s="155" t="s">
        <v>282</v>
      </c>
      <c r="F357" s="154" t="s">
        <v>550</v>
      </c>
      <c r="G357" s="154" t="s">
        <v>551</v>
      </c>
      <c r="H357" s="155" t="s">
        <v>775</v>
      </c>
      <c r="I357" s="155"/>
      <c r="J357" s="154" t="s">
        <v>741</v>
      </c>
      <c r="K357" s="156" t="s">
        <v>742</v>
      </c>
      <c r="L357" s="155" t="s">
        <v>288</v>
      </c>
      <c r="M357" s="156" t="s">
        <v>1</v>
      </c>
      <c r="N357" s="156" t="s">
        <v>776</v>
      </c>
      <c r="O357" s="156" t="s">
        <v>290</v>
      </c>
      <c r="P357" s="156" t="s">
        <v>2</v>
      </c>
      <c r="Q357" s="156" t="s">
        <v>290</v>
      </c>
      <c r="R357" s="155" t="s">
        <v>291</v>
      </c>
      <c r="S357" s="156" t="s">
        <v>744</v>
      </c>
      <c r="T357" s="155" t="s">
        <v>557</v>
      </c>
      <c r="U357" s="155" t="s">
        <v>558</v>
      </c>
      <c r="V357" s="156" t="s">
        <v>294</v>
      </c>
      <c r="W357" s="156" t="s">
        <v>290</v>
      </c>
      <c r="X357" s="156" t="s">
        <v>290</v>
      </c>
      <c r="Y357" s="156" t="s">
        <v>487</v>
      </c>
      <c r="Z357" s="156" t="s">
        <v>290</v>
      </c>
      <c r="AA357" s="156" t="s">
        <v>290</v>
      </c>
      <c r="AB357" s="156" t="s">
        <v>1143</v>
      </c>
      <c r="AC357" s="156" t="s">
        <v>290</v>
      </c>
      <c r="AD357" s="156" t="s">
        <v>290</v>
      </c>
      <c r="AE357" s="156" t="s">
        <v>290</v>
      </c>
      <c r="AF357" s="157" t="s">
        <v>586</v>
      </c>
      <c r="AG357" s="156" t="s">
        <v>290</v>
      </c>
      <c r="AH357" s="155" t="s">
        <v>297</v>
      </c>
      <c r="AI357" s="155" t="s">
        <v>297</v>
      </c>
      <c r="AJ357" s="156" t="s">
        <v>290</v>
      </c>
      <c r="AK357" s="158" t="s">
        <v>298</v>
      </c>
      <c r="AL357" s="159" t="s">
        <v>299</v>
      </c>
    </row>
    <row r="358" spans="1:38" ht="409.5" x14ac:dyDescent="0.25">
      <c r="A358" s="94" t="str">
        <f t="shared" si="5"/>
        <v>Физические лица за исключением лиц с ОВЗ и инвалидов31.08.42 НеврологияОчная</v>
      </c>
      <c r="B358" s="153">
        <v>353</v>
      </c>
      <c r="C358" s="154" t="s">
        <v>281</v>
      </c>
      <c r="D358" s="154" t="s">
        <v>1099</v>
      </c>
      <c r="E358" s="155" t="s">
        <v>282</v>
      </c>
      <c r="F358" s="154" t="s">
        <v>550</v>
      </c>
      <c r="G358" s="154" t="s">
        <v>551</v>
      </c>
      <c r="H358" s="155" t="s">
        <v>777</v>
      </c>
      <c r="I358" s="155"/>
      <c r="J358" s="154" t="s">
        <v>741</v>
      </c>
      <c r="K358" s="156" t="s">
        <v>742</v>
      </c>
      <c r="L358" s="155" t="s">
        <v>288</v>
      </c>
      <c r="M358" s="156" t="s">
        <v>1</v>
      </c>
      <c r="N358" s="156" t="s">
        <v>778</v>
      </c>
      <c r="O358" s="156" t="s">
        <v>290</v>
      </c>
      <c r="P358" s="156" t="s">
        <v>2</v>
      </c>
      <c r="Q358" s="156" t="s">
        <v>290</v>
      </c>
      <c r="R358" s="155" t="s">
        <v>291</v>
      </c>
      <c r="S358" s="156" t="s">
        <v>744</v>
      </c>
      <c r="T358" s="155" t="s">
        <v>557</v>
      </c>
      <c r="U358" s="155" t="s">
        <v>558</v>
      </c>
      <c r="V358" s="156" t="s">
        <v>294</v>
      </c>
      <c r="W358" s="156" t="s">
        <v>290</v>
      </c>
      <c r="X358" s="156" t="s">
        <v>290</v>
      </c>
      <c r="Y358" s="156" t="s">
        <v>487</v>
      </c>
      <c r="Z358" s="156" t="s">
        <v>290</v>
      </c>
      <c r="AA358" s="156" t="s">
        <v>290</v>
      </c>
      <c r="AB358" s="156" t="s">
        <v>1142</v>
      </c>
      <c r="AC358" s="156" t="s">
        <v>290</v>
      </c>
      <c r="AD358" s="156" t="s">
        <v>290</v>
      </c>
      <c r="AE358" s="156" t="s">
        <v>290</v>
      </c>
      <c r="AF358" s="157" t="s">
        <v>586</v>
      </c>
      <c r="AG358" s="156" t="s">
        <v>290</v>
      </c>
      <c r="AH358" s="155" t="s">
        <v>297</v>
      </c>
      <c r="AI358" s="155" t="s">
        <v>297</v>
      </c>
      <c r="AJ358" s="156" t="s">
        <v>290</v>
      </c>
      <c r="AK358" s="158" t="s">
        <v>298</v>
      </c>
      <c r="AL358" s="159" t="s">
        <v>299</v>
      </c>
    </row>
    <row r="359" spans="1:38" ht="409.5" x14ac:dyDescent="0.25">
      <c r="A359" s="94" t="str">
        <f t="shared" si="5"/>
        <v>Физические лица за исключением лиц с ОВЗ и инвалидов31.08.48 Скорая медицинская помощьОчная</v>
      </c>
      <c r="B359" s="153">
        <v>354</v>
      </c>
      <c r="C359" s="154" t="s">
        <v>281</v>
      </c>
      <c r="D359" s="154" t="s">
        <v>1099</v>
      </c>
      <c r="E359" s="155" t="s">
        <v>282</v>
      </c>
      <c r="F359" s="154" t="s">
        <v>550</v>
      </c>
      <c r="G359" s="154" t="s">
        <v>551</v>
      </c>
      <c r="H359" s="155" t="s">
        <v>779</v>
      </c>
      <c r="I359" s="155"/>
      <c r="J359" s="154" t="s">
        <v>741</v>
      </c>
      <c r="K359" s="156" t="s">
        <v>742</v>
      </c>
      <c r="L359" s="155" t="s">
        <v>288</v>
      </c>
      <c r="M359" s="156" t="s">
        <v>1</v>
      </c>
      <c r="N359" s="156" t="s">
        <v>780</v>
      </c>
      <c r="O359" s="156" t="s">
        <v>290</v>
      </c>
      <c r="P359" s="156" t="s">
        <v>2</v>
      </c>
      <c r="Q359" s="156" t="s">
        <v>290</v>
      </c>
      <c r="R359" s="155" t="s">
        <v>291</v>
      </c>
      <c r="S359" s="156" t="s">
        <v>744</v>
      </c>
      <c r="T359" s="155" t="s">
        <v>557</v>
      </c>
      <c r="U359" s="155" t="s">
        <v>558</v>
      </c>
      <c r="V359" s="156" t="s">
        <v>294</v>
      </c>
      <c r="W359" s="156" t="s">
        <v>290</v>
      </c>
      <c r="X359" s="156" t="s">
        <v>290</v>
      </c>
      <c r="Y359" s="156" t="s">
        <v>487</v>
      </c>
      <c r="Z359" s="156" t="s">
        <v>290</v>
      </c>
      <c r="AA359" s="156" t="s">
        <v>290</v>
      </c>
      <c r="AB359" s="156" t="s">
        <v>1142</v>
      </c>
      <c r="AC359" s="156" t="s">
        <v>290</v>
      </c>
      <c r="AD359" s="156" t="s">
        <v>290</v>
      </c>
      <c r="AE359" s="156" t="s">
        <v>290</v>
      </c>
      <c r="AF359" s="157" t="s">
        <v>586</v>
      </c>
      <c r="AG359" s="156" t="s">
        <v>290</v>
      </c>
      <c r="AH359" s="155" t="s">
        <v>297</v>
      </c>
      <c r="AI359" s="155" t="s">
        <v>297</v>
      </c>
      <c r="AJ359" s="156" t="s">
        <v>290</v>
      </c>
      <c r="AK359" s="158" t="s">
        <v>298</v>
      </c>
      <c r="AL359" s="159" t="s">
        <v>299</v>
      </c>
    </row>
    <row r="360" spans="1:38" ht="409.5" x14ac:dyDescent="0.25">
      <c r="A360" s="94" t="str">
        <f t="shared" si="5"/>
        <v>Физические лица за исключением лиц с ОВЗ и инвалидов31.08.49 ТерапияОчная</v>
      </c>
      <c r="B360" s="153">
        <v>355</v>
      </c>
      <c r="C360" s="154" t="s">
        <v>281</v>
      </c>
      <c r="D360" s="154" t="s">
        <v>1099</v>
      </c>
      <c r="E360" s="155" t="s">
        <v>282</v>
      </c>
      <c r="F360" s="154" t="s">
        <v>550</v>
      </c>
      <c r="G360" s="154" t="s">
        <v>551</v>
      </c>
      <c r="H360" s="155" t="s">
        <v>781</v>
      </c>
      <c r="I360" s="155"/>
      <c r="J360" s="154" t="s">
        <v>741</v>
      </c>
      <c r="K360" s="156" t="s">
        <v>742</v>
      </c>
      <c r="L360" s="155" t="s">
        <v>288</v>
      </c>
      <c r="M360" s="156" t="s">
        <v>1</v>
      </c>
      <c r="N360" s="156" t="s">
        <v>782</v>
      </c>
      <c r="O360" s="156" t="s">
        <v>290</v>
      </c>
      <c r="P360" s="156" t="s">
        <v>2</v>
      </c>
      <c r="Q360" s="156" t="s">
        <v>290</v>
      </c>
      <c r="R360" s="155" t="s">
        <v>291</v>
      </c>
      <c r="S360" s="156" t="s">
        <v>744</v>
      </c>
      <c r="T360" s="155" t="s">
        <v>557</v>
      </c>
      <c r="U360" s="155" t="s">
        <v>558</v>
      </c>
      <c r="V360" s="156" t="s">
        <v>294</v>
      </c>
      <c r="W360" s="156" t="s">
        <v>290</v>
      </c>
      <c r="X360" s="156" t="s">
        <v>290</v>
      </c>
      <c r="Y360" s="156" t="s">
        <v>487</v>
      </c>
      <c r="Z360" s="156" t="s">
        <v>290</v>
      </c>
      <c r="AA360" s="156" t="s">
        <v>290</v>
      </c>
      <c r="AB360" s="156" t="s">
        <v>1142</v>
      </c>
      <c r="AC360" s="156" t="s">
        <v>290</v>
      </c>
      <c r="AD360" s="156" t="s">
        <v>290</v>
      </c>
      <c r="AE360" s="156" t="s">
        <v>290</v>
      </c>
      <c r="AF360" s="157" t="s">
        <v>1057</v>
      </c>
      <c r="AG360" s="156" t="s">
        <v>290</v>
      </c>
      <c r="AH360" s="155" t="s">
        <v>297</v>
      </c>
      <c r="AI360" s="155" t="s">
        <v>297</v>
      </c>
      <c r="AJ360" s="156" t="s">
        <v>290</v>
      </c>
      <c r="AK360" s="158" t="s">
        <v>298</v>
      </c>
      <c r="AL360" s="159" t="s">
        <v>299</v>
      </c>
    </row>
    <row r="361" spans="1:38" ht="409.5" x14ac:dyDescent="0.25">
      <c r="A361" s="94" t="str">
        <f t="shared" si="5"/>
        <v>Физические лица за исключением лиц с ОВЗ и инвалидов31.08.50 ФизиотерапияОчная</v>
      </c>
      <c r="B361" s="153">
        <v>356</v>
      </c>
      <c r="C361" s="154" t="s">
        <v>281</v>
      </c>
      <c r="D361" s="154" t="s">
        <v>1099</v>
      </c>
      <c r="E361" s="155" t="s">
        <v>282</v>
      </c>
      <c r="F361" s="154" t="s">
        <v>550</v>
      </c>
      <c r="G361" s="154" t="s">
        <v>551</v>
      </c>
      <c r="H361" s="155" t="s">
        <v>1089</v>
      </c>
      <c r="I361" s="155"/>
      <c r="J361" s="154" t="s">
        <v>741</v>
      </c>
      <c r="K361" s="156" t="s">
        <v>742</v>
      </c>
      <c r="L361" s="155" t="s">
        <v>288</v>
      </c>
      <c r="M361" s="156" t="s">
        <v>1</v>
      </c>
      <c r="N361" s="156" t="s">
        <v>1090</v>
      </c>
      <c r="O361" s="156" t="s">
        <v>290</v>
      </c>
      <c r="P361" s="156" t="s">
        <v>2</v>
      </c>
      <c r="Q361" s="156" t="s">
        <v>290</v>
      </c>
      <c r="R361" s="155" t="s">
        <v>291</v>
      </c>
      <c r="S361" s="156" t="s">
        <v>744</v>
      </c>
      <c r="T361" s="155" t="s">
        <v>557</v>
      </c>
      <c r="U361" s="155" t="s">
        <v>558</v>
      </c>
      <c r="V361" s="156" t="s">
        <v>294</v>
      </c>
      <c r="W361" s="156" t="s">
        <v>290</v>
      </c>
      <c r="X361" s="156" t="s">
        <v>290</v>
      </c>
      <c r="Y361" s="156" t="s">
        <v>295</v>
      </c>
      <c r="Z361" s="156" t="s">
        <v>290</v>
      </c>
      <c r="AA361" s="156" t="s">
        <v>290</v>
      </c>
      <c r="AB361" s="156" t="s">
        <v>1246</v>
      </c>
      <c r="AC361" s="156" t="s">
        <v>290</v>
      </c>
      <c r="AD361" s="156" t="s">
        <v>290</v>
      </c>
      <c r="AE361" s="156" t="s">
        <v>1317</v>
      </c>
      <c r="AF361" s="157" t="s">
        <v>586</v>
      </c>
      <c r="AG361" s="156" t="s">
        <v>290</v>
      </c>
      <c r="AH361" s="155" t="s">
        <v>297</v>
      </c>
      <c r="AI361" s="155" t="s">
        <v>297</v>
      </c>
      <c r="AJ361" s="156" t="s">
        <v>290</v>
      </c>
      <c r="AK361" s="158" t="s">
        <v>1097</v>
      </c>
      <c r="AL361" s="159" t="s">
        <v>299</v>
      </c>
    </row>
    <row r="362" spans="1:38" ht="409.5" x14ac:dyDescent="0.25">
      <c r="A362" s="94" t="str">
        <f t="shared" si="5"/>
        <v>Физические лица за исключением лиц с ОВЗ и инвалидов31.08.51 ФтизиатрияОчная</v>
      </c>
      <c r="B362" s="153">
        <v>357</v>
      </c>
      <c r="C362" s="154" t="s">
        <v>281</v>
      </c>
      <c r="D362" s="154" t="s">
        <v>1099</v>
      </c>
      <c r="E362" s="155" t="s">
        <v>282</v>
      </c>
      <c r="F362" s="154" t="s">
        <v>550</v>
      </c>
      <c r="G362" s="154" t="s">
        <v>551</v>
      </c>
      <c r="H362" s="155" t="s">
        <v>783</v>
      </c>
      <c r="I362" s="155"/>
      <c r="J362" s="154" t="s">
        <v>741</v>
      </c>
      <c r="K362" s="156" t="s">
        <v>742</v>
      </c>
      <c r="L362" s="155" t="s">
        <v>288</v>
      </c>
      <c r="M362" s="156" t="s">
        <v>1</v>
      </c>
      <c r="N362" s="156" t="s">
        <v>784</v>
      </c>
      <c r="O362" s="156" t="s">
        <v>290</v>
      </c>
      <c r="P362" s="156" t="s">
        <v>2</v>
      </c>
      <c r="Q362" s="156" t="s">
        <v>290</v>
      </c>
      <c r="R362" s="155" t="s">
        <v>291</v>
      </c>
      <c r="S362" s="156" t="s">
        <v>744</v>
      </c>
      <c r="T362" s="155" t="s">
        <v>557</v>
      </c>
      <c r="U362" s="155" t="s">
        <v>558</v>
      </c>
      <c r="V362" s="156" t="s">
        <v>294</v>
      </c>
      <c r="W362" s="156" t="s">
        <v>290</v>
      </c>
      <c r="X362" s="156" t="s">
        <v>290</v>
      </c>
      <c r="Y362" s="156" t="s">
        <v>487</v>
      </c>
      <c r="Z362" s="156" t="s">
        <v>290</v>
      </c>
      <c r="AA362" s="156" t="s">
        <v>290</v>
      </c>
      <c r="AB362" s="156" t="s">
        <v>1144</v>
      </c>
      <c r="AC362" s="156" t="s">
        <v>290</v>
      </c>
      <c r="AD362" s="156" t="s">
        <v>290</v>
      </c>
      <c r="AE362" s="156" t="s">
        <v>290</v>
      </c>
      <c r="AF362" s="157" t="s">
        <v>586</v>
      </c>
      <c r="AG362" s="156" t="s">
        <v>290</v>
      </c>
      <c r="AH362" s="155" t="s">
        <v>297</v>
      </c>
      <c r="AI362" s="155" t="s">
        <v>297</v>
      </c>
      <c r="AJ362" s="156" t="s">
        <v>290</v>
      </c>
      <c r="AK362" s="158" t="s">
        <v>298</v>
      </c>
      <c r="AL362" s="159" t="s">
        <v>299</v>
      </c>
    </row>
    <row r="363" spans="1:38" ht="409.5" x14ac:dyDescent="0.25">
      <c r="A363" s="94" t="str">
        <f t="shared" si="5"/>
        <v>Физические лица за исключением лиц с ОВЗ и инвалидов31.08.53 ЭндокринологияОчная</v>
      </c>
      <c r="B363" s="153">
        <v>358</v>
      </c>
      <c r="C363" s="154" t="s">
        <v>281</v>
      </c>
      <c r="D363" s="154" t="s">
        <v>1099</v>
      </c>
      <c r="E363" s="155" t="s">
        <v>282</v>
      </c>
      <c r="F363" s="154" t="s">
        <v>550</v>
      </c>
      <c r="G363" s="154" t="s">
        <v>551</v>
      </c>
      <c r="H363" s="155" t="s">
        <v>785</v>
      </c>
      <c r="I363" s="155"/>
      <c r="J363" s="154" t="s">
        <v>741</v>
      </c>
      <c r="K363" s="156" t="s">
        <v>742</v>
      </c>
      <c r="L363" s="155" t="s">
        <v>288</v>
      </c>
      <c r="M363" s="156" t="s">
        <v>1</v>
      </c>
      <c r="N363" s="156" t="s">
        <v>786</v>
      </c>
      <c r="O363" s="156" t="s">
        <v>290</v>
      </c>
      <c r="P363" s="156" t="s">
        <v>2</v>
      </c>
      <c r="Q363" s="156" t="s">
        <v>290</v>
      </c>
      <c r="R363" s="155" t="s">
        <v>291</v>
      </c>
      <c r="S363" s="156" t="s">
        <v>744</v>
      </c>
      <c r="T363" s="155" t="s">
        <v>557</v>
      </c>
      <c r="U363" s="155" t="s">
        <v>558</v>
      </c>
      <c r="V363" s="156" t="s">
        <v>294</v>
      </c>
      <c r="W363" s="156" t="s">
        <v>290</v>
      </c>
      <c r="X363" s="156" t="s">
        <v>290</v>
      </c>
      <c r="Y363" s="156" t="s">
        <v>487</v>
      </c>
      <c r="Z363" s="156" t="s">
        <v>290</v>
      </c>
      <c r="AA363" s="156" t="s">
        <v>290</v>
      </c>
      <c r="AB363" s="156" t="s">
        <v>1142</v>
      </c>
      <c r="AC363" s="156" t="s">
        <v>290</v>
      </c>
      <c r="AD363" s="156" t="s">
        <v>290</v>
      </c>
      <c r="AE363" s="156" t="s">
        <v>290</v>
      </c>
      <c r="AF363" s="157" t="s">
        <v>586</v>
      </c>
      <c r="AG363" s="156" t="s">
        <v>290</v>
      </c>
      <c r="AH363" s="155" t="s">
        <v>297</v>
      </c>
      <c r="AI363" s="155" t="s">
        <v>297</v>
      </c>
      <c r="AJ363" s="156" t="s">
        <v>290</v>
      </c>
      <c r="AK363" s="158" t="s">
        <v>298</v>
      </c>
      <c r="AL363" s="159" t="s">
        <v>299</v>
      </c>
    </row>
    <row r="364" spans="1:38" ht="409.5" x14ac:dyDescent="0.25">
      <c r="A364" s="94" t="str">
        <f t="shared" si="5"/>
        <v>Физические лица за исключением лиц с ОВЗ и инвалидов31.08.54 Общая врачебная практика (семейная медицина)Очная</v>
      </c>
      <c r="B364" s="153">
        <v>359</v>
      </c>
      <c r="C364" s="154" t="s">
        <v>281</v>
      </c>
      <c r="D364" s="154" t="s">
        <v>1099</v>
      </c>
      <c r="E364" s="155" t="s">
        <v>282</v>
      </c>
      <c r="F364" s="154" t="s">
        <v>550</v>
      </c>
      <c r="G364" s="154" t="s">
        <v>551</v>
      </c>
      <c r="H364" s="155" t="s">
        <v>787</v>
      </c>
      <c r="I364" s="155"/>
      <c r="J364" s="154" t="s">
        <v>741</v>
      </c>
      <c r="K364" s="156" t="s">
        <v>742</v>
      </c>
      <c r="L364" s="155" t="s">
        <v>288</v>
      </c>
      <c r="M364" s="156" t="s">
        <v>1</v>
      </c>
      <c r="N364" s="156" t="s">
        <v>788</v>
      </c>
      <c r="O364" s="156" t="s">
        <v>290</v>
      </c>
      <c r="P364" s="156" t="s">
        <v>2</v>
      </c>
      <c r="Q364" s="156" t="s">
        <v>290</v>
      </c>
      <c r="R364" s="155" t="s">
        <v>291</v>
      </c>
      <c r="S364" s="156" t="s">
        <v>744</v>
      </c>
      <c r="T364" s="155" t="s">
        <v>557</v>
      </c>
      <c r="U364" s="155" t="s">
        <v>558</v>
      </c>
      <c r="V364" s="156" t="s">
        <v>294</v>
      </c>
      <c r="W364" s="156" t="s">
        <v>290</v>
      </c>
      <c r="X364" s="156" t="s">
        <v>290</v>
      </c>
      <c r="Y364" s="156" t="s">
        <v>487</v>
      </c>
      <c r="Z364" s="156" t="s">
        <v>290</v>
      </c>
      <c r="AA364" s="156" t="s">
        <v>290</v>
      </c>
      <c r="AB364" s="156" t="s">
        <v>1142</v>
      </c>
      <c r="AC364" s="156" t="s">
        <v>290</v>
      </c>
      <c r="AD364" s="156" t="s">
        <v>290</v>
      </c>
      <c r="AE364" s="156" t="s">
        <v>290</v>
      </c>
      <c r="AF364" s="157" t="s">
        <v>586</v>
      </c>
      <c r="AG364" s="156" t="s">
        <v>290</v>
      </c>
      <c r="AH364" s="155" t="s">
        <v>297</v>
      </c>
      <c r="AI364" s="155" t="s">
        <v>297</v>
      </c>
      <c r="AJ364" s="156" t="s">
        <v>290</v>
      </c>
      <c r="AK364" s="158" t="s">
        <v>298</v>
      </c>
      <c r="AL364" s="159" t="s">
        <v>299</v>
      </c>
    </row>
    <row r="365" spans="1:38" ht="409.5" x14ac:dyDescent="0.25">
      <c r="A365" s="94" t="str">
        <f t="shared" si="5"/>
        <v>Физические лица за исключением лиц с ОВЗ и инвалидов31.08.57 ОнкологияОчная</v>
      </c>
      <c r="B365" s="153">
        <v>360</v>
      </c>
      <c r="C365" s="154" t="s">
        <v>281</v>
      </c>
      <c r="D365" s="154" t="s">
        <v>1099</v>
      </c>
      <c r="E365" s="155" t="s">
        <v>282</v>
      </c>
      <c r="F365" s="154" t="s">
        <v>550</v>
      </c>
      <c r="G365" s="154" t="s">
        <v>551</v>
      </c>
      <c r="H365" s="155" t="s">
        <v>789</v>
      </c>
      <c r="I365" s="155"/>
      <c r="J365" s="154" t="s">
        <v>741</v>
      </c>
      <c r="K365" s="156" t="s">
        <v>742</v>
      </c>
      <c r="L365" s="155" t="s">
        <v>288</v>
      </c>
      <c r="M365" s="156" t="s">
        <v>1</v>
      </c>
      <c r="N365" s="156" t="s">
        <v>790</v>
      </c>
      <c r="O365" s="156" t="s">
        <v>290</v>
      </c>
      <c r="P365" s="156" t="s">
        <v>2</v>
      </c>
      <c r="Q365" s="156" t="s">
        <v>290</v>
      </c>
      <c r="R365" s="155" t="s">
        <v>291</v>
      </c>
      <c r="S365" s="156" t="s">
        <v>744</v>
      </c>
      <c r="T365" s="155" t="s">
        <v>557</v>
      </c>
      <c r="U365" s="155" t="s">
        <v>558</v>
      </c>
      <c r="V365" s="156" t="s">
        <v>294</v>
      </c>
      <c r="W365" s="156" t="s">
        <v>290</v>
      </c>
      <c r="X365" s="156" t="s">
        <v>290</v>
      </c>
      <c r="Y365" s="156" t="s">
        <v>487</v>
      </c>
      <c r="Z365" s="156" t="s">
        <v>290</v>
      </c>
      <c r="AA365" s="156" t="s">
        <v>290</v>
      </c>
      <c r="AB365" s="156" t="s">
        <v>1143</v>
      </c>
      <c r="AC365" s="156" t="s">
        <v>290</v>
      </c>
      <c r="AD365" s="156" t="s">
        <v>290</v>
      </c>
      <c r="AE365" s="156" t="s">
        <v>290</v>
      </c>
      <c r="AF365" s="157" t="s">
        <v>1057</v>
      </c>
      <c r="AG365" s="156" t="s">
        <v>290</v>
      </c>
      <c r="AH365" s="155" t="s">
        <v>297</v>
      </c>
      <c r="AI365" s="155" t="s">
        <v>297</v>
      </c>
      <c r="AJ365" s="156" t="s">
        <v>290</v>
      </c>
      <c r="AK365" s="158" t="s">
        <v>298</v>
      </c>
      <c r="AL365" s="159" t="s">
        <v>299</v>
      </c>
    </row>
    <row r="366" spans="1:38" ht="409.5" x14ac:dyDescent="0.25">
      <c r="A366" s="94" t="str">
        <f t="shared" si="5"/>
        <v>Физические лица за исключением лиц с ОВЗ и инвалидов31.08.58 ОториноларингологияОчная</v>
      </c>
      <c r="B366" s="153">
        <v>361</v>
      </c>
      <c r="C366" s="154" t="s">
        <v>281</v>
      </c>
      <c r="D366" s="154" t="s">
        <v>1099</v>
      </c>
      <c r="E366" s="155" t="s">
        <v>282</v>
      </c>
      <c r="F366" s="154" t="s">
        <v>550</v>
      </c>
      <c r="G366" s="154" t="s">
        <v>551</v>
      </c>
      <c r="H366" s="155" t="s">
        <v>791</v>
      </c>
      <c r="I366" s="155"/>
      <c r="J366" s="154" t="s">
        <v>741</v>
      </c>
      <c r="K366" s="156" t="s">
        <v>742</v>
      </c>
      <c r="L366" s="155" t="s">
        <v>288</v>
      </c>
      <c r="M366" s="156" t="s">
        <v>1</v>
      </c>
      <c r="N366" s="156" t="s">
        <v>792</v>
      </c>
      <c r="O366" s="156" t="s">
        <v>290</v>
      </c>
      <c r="P366" s="156" t="s">
        <v>2</v>
      </c>
      <c r="Q366" s="156" t="s">
        <v>290</v>
      </c>
      <c r="R366" s="155" t="s">
        <v>291</v>
      </c>
      <c r="S366" s="156" t="s">
        <v>744</v>
      </c>
      <c r="T366" s="155" t="s">
        <v>557</v>
      </c>
      <c r="U366" s="155" t="s">
        <v>558</v>
      </c>
      <c r="V366" s="156" t="s">
        <v>294</v>
      </c>
      <c r="W366" s="156" t="s">
        <v>290</v>
      </c>
      <c r="X366" s="156" t="s">
        <v>290</v>
      </c>
      <c r="Y366" s="156" t="s">
        <v>487</v>
      </c>
      <c r="Z366" s="156" t="s">
        <v>290</v>
      </c>
      <c r="AA366" s="156" t="s">
        <v>290</v>
      </c>
      <c r="AB366" s="156" t="s">
        <v>1144</v>
      </c>
      <c r="AC366" s="156" t="s">
        <v>290</v>
      </c>
      <c r="AD366" s="156" t="s">
        <v>290</v>
      </c>
      <c r="AE366" s="156" t="s">
        <v>290</v>
      </c>
      <c r="AF366" s="157" t="s">
        <v>586</v>
      </c>
      <c r="AG366" s="156" t="s">
        <v>290</v>
      </c>
      <c r="AH366" s="155" t="s">
        <v>297</v>
      </c>
      <c r="AI366" s="155" t="s">
        <v>297</v>
      </c>
      <c r="AJ366" s="156" t="s">
        <v>290</v>
      </c>
      <c r="AK366" s="158" t="s">
        <v>298</v>
      </c>
      <c r="AL366" s="159" t="s">
        <v>299</v>
      </c>
    </row>
    <row r="367" spans="1:38" ht="409.5" x14ac:dyDescent="0.25">
      <c r="A367" s="94" t="str">
        <f t="shared" si="5"/>
        <v>Физические лица за исключением лиц с ОВЗ и инвалидов31.08.59 ОфтальмологияОчная</v>
      </c>
      <c r="B367" s="153">
        <v>362</v>
      </c>
      <c r="C367" s="154" t="s">
        <v>281</v>
      </c>
      <c r="D367" s="154" t="s">
        <v>1099</v>
      </c>
      <c r="E367" s="155" t="s">
        <v>282</v>
      </c>
      <c r="F367" s="154" t="s">
        <v>550</v>
      </c>
      <c r="G367" s="154" t="s">
        <v>551</v>
      </c>
      <c r="H367" s="155" t="s">
        <v>793</v>
      </c>
      <c r="I367" s="155"/>
      <c r="J367" s="154" t="s">
        <v>741</v>
      </c>
      <c r="K367" s="156" t="s">
        <v>742</v>
      </c>
      <c r="L367" s="155" t="s">
        <v>288</v>
      </c>
      <c r="M367" s="156" t="s">
        <v>1</v>
      </c>
      <c r="N367" s="156" t="s">
        <v>794</v>
      </c>
      <c r="O367" s="156" t="s">
        <v>290</v>
      </c>
      <c r="P367" s="156" t="s">
        <v>2</v>
      </c>
      <c r="Q367" s="156" t="s">
        <v>290</v>
      </c>
      <c r="R367" s="155" t="s">
        <v>291</v>
      </c>
      <c r="S367" s="156" t="s">
        <v>744</v>
      </c>
      <c r="T367" s="155" t="s">
        <v>557</v>
      </c>
      <c r="U367" s="155" t="s">
        <v>558</v>
      </c>
      <c r="V367" s="156" t="s">
        <v>294</v>
      </c>
      <c r="W367" s="156" t="s">
        <v>290</v>
      </c>
      <c r="X367" s="156" t="s">
        <v>290</v>
      </c>
      <c r="Y367" s="156" t="s">
        <v>487</v>
      </c>
      <c r="Z367" s="156" t="s">
        <v>290</v>
      </c>
      <c r="AA367" s="156" t="s">
        <v>290</v>
      </c>
      <c r="AB367" s="156" t="s">
        <v>1142</v>
      </c>
      <c r="AC367" s="156" t="s">
        <v>290</v>
      </c>
      <c r="AD367" s="156" t="s">
        <v>290</v>
      </c>
      <c r="AE367" s="156" t="s">
        <v>290</v>
      </c>
      <c r="AF367" s="157" t="s">
        <v>586</v>
      </c>
      <c r="AG367" s="156" t="s">
        <v>290</v>
      </c>
      <c r="AH367" s="155" t="s">
        <v>297</v>
      </c>
      <c r="AI367" s="155" t="s">
        <v>297</v>
      </c>
      <c r="AJ367" s="156" t="s">
        <v>290</v>
      </c>
      <c r="AK367" s="158" t="s">
        <v>298</v>
      </c>
      <c r="AL367" s="159" t="s">
        <v>299</v>
      </c>
    </row>
    <row r="368" spans="1:38" ht="409.5" x14ac:dyDescent="0.25">
      <c r="A368" s="94" t="str">
        <f t="shared" si="5"/>
        <v>Физические лица за исключением лиц с ОВЗ и инвалидов31.08.63 Сердечно-сосудистая хирургияОчная</v>
      </c>
      <c r="B368" s="153">
        <v>363</v>
      </c>
      <c r="C368" s="154" t="s">
        <v>281</v>
      </c>
      <c r="D368" s="154" t="s">
        <v>1099</v>
      </c>
      <c r="E368" s="155" t="s">
        <v>282</v>
      </c>
      <c r="F368" s="154" t="s">
        <v>550</v>
      </c>
      <c r="G368" s="154" t="s">
        <v>551</v>
      </c>
      <c r="H368" s="155" t="s">
        <v>795</v>
      </c>
      <c r="I368" s="155"/>
      <c r="J368" s="154" t="s">
        <v>741</v>
      </c>
      <c r="K368" s="156" t="s">
        <v>742</v>
      </c>
      <c r="L368" s="155" t="s">
        <v>288</v>
      </c>
      <c r="M368" s="156" t="s">
        <v>1</v>
      </c>
      <c r="N368" s="156" t="s">
        <v>796</v>
      </c>
      <c r="O368" s="156" t="s">
        <v>290</v>
      </c>
      <c r="P368" s="156" t="s">
        <v>2</v>
      </c>
      <c r="Q368" s="156" t="s">
        <v>290</v>
      </c>
      <c r="R368" s="155" t="s">
        <v>291</v>
      </c>
      <c r="S368" s="156" t="s">
        <v>744</v>
      </c>
      <c r="T368" s="155" t="s">
        <v>557</v>
      </c>
      <c r="U368" s="155" t="s">
        <v>558</v>
      </c>
      <c r="V368" s="156" t="s">
        <v>294</v>
      </c>
      <c r="W368" s="156" t="s">
        <v>290</v>
      </c>
      <c r="X368" s="156" t="s">
        <v>290</v>
      </c>
      <c r="Y368" s="156" t="s">
        <v>487</v>
      </c>
      <c r="Z368" s="156" t="s">
        <v>290</v>
      </c>
      <c r="AA368" s="156" t="s">
        <v>290</v>
      </c>
      <c r="AB368" s="156" t="s">
        <v>1142</v>
      </c>
      <c r="AC368" s="156" t="s">
        <v>290</v>
      </c>
      <c r="AD368" s="156" t="s">
        <v>290</v>
      </c>
      <c r="AE368" s="156" t="s">
        <v>290</v>
      </c>
      <c r="AF368" s="157" t="s">
        <v>586</v>
      </c>
      <c r="AG368" s="156" t="s">
        <v>290</v>
      </c>
      <c r="AH368" s="155" t="s">
        <v>297</v>
      </c>
      <c r="AI368" s="155" t="s">
        <v>297</v>
      </c>
      <c r="AJ368" s="156" t="s">
        <v>290</v>
      </c>
      <c r="AK368" s="158" t="s">
        <v>298</v>
      </c>
      <c r="AL368" s="159" t="s">
        <v>299</v>
      </c>
    </row>
    <row r="369" spans="1:38" ht="409.5" x14ac:dyDescent="0.25">
      <c r="A369" s="94" t="str">
        <f t="shared" si="5"/>
        <v>Физические лица за исключением лиц с ОВЗ и инвалидов31.08.66 Травматология и ортопедияОчная</v>
      </c>
      <c r="B369" s="153">
        <v>364</v>
      </c>
      <c r="C369" s="154" t="s">
        <v>281</v>
      </c>
      <c r="D369" s="154" t="s">
        <v>1099</v>
      </c>
      <c r="E369" s="155" t="s">
        <v>282</v>
      </c>
      <c r="F369" s="154" t="s">
        <v>550</v>
      </c>
      <c r="G369" s="154" t="s">
        <v>551</v>
      </c>
      <c r="H369" s="155" t="s">
        <v>797</v>
      </c>
      <c r="I369" s="155"/>
      <c r="J369" s="154" t="s">
        <v>741</v>
      </c>
      <c r="K369" s="156" t="s">
        <v>742</v>
      </c>
      <c r="L369" s="155" t="s">
        <v>288</v>
      </c>
      <c r="M369" s="156" t="s">
        <v>1</v>
      </c>
      <c r="N369" s="156" t="s">
        <v>798</v>
      </c>
      <c r="O369" s="156" t="s">
        <v>290</v>
      </c>
      <c r="P369" s="156" t="s">
        <v>2</v>
      </c>
      <c r="Q369" s="156" t="s">
        <v>290</v>
      </c>
      <c r="R369" s="155" t="s">
        <v>291</v>
      </c>
      <c r="S369" s="156" t="s">
        <v>744</v>
      </c>
      <c r="T369" s="155" t="s">
        <v>557</v>
      </c>
      <c r="U369" s="155" t="s">
        <v>558</v>
      </c>
      <c r="V369" s="156" t="s">
        <v>294</v>
      </c>
      <c r="W369" s="156" t="s">
        <v>290</v>
      </c>
      <c r="X369" s="156" t="s">
        <v>290</v>
      </c>
      <c r="Y369" s="156" t="s">
        <v>487</v>
      </c>
      <c r="Z369" s="156" t="s">
        <v>290</v>
      </c>
      <c r="AA369" s="156" t="s">
        <v>290</v>
      </c>
      <c r="AB369" s="156" t="s">
        <v>1142</v>
      </c>
      <c r="AC369" s="156" t="s">
        <v>290</v>
      </c>
      <c r="AD369" s="156" t="s">
        <v>290</v>
      </c>
      <c r="AE369" s="156" t="s">
        <v>290</v>
      </c>
      <c r="AF369" s="157" t="s">
        <v>586</v>
      </c>
      <c r="AG369" s="156" t="s">
        <v>290</v>
      </c>
      <c r="AH369" s="155" t="s">
        <v>297</v>
      </c>
      <c r="AI369" s="155" t="s">
        <v>297</v>
      </c>
      <c r="AJ369" s="156" t="s">
        <v>290</v>
      </c>
      <c r="AK369" s="158" t="s">
        <v>298</v>
      </c>
      <c r="AL369" s="159" t="s">
        <v>299</v>
      </c>
    </row>
    <row r="370" spans="1:38" ht="409.5" x14ac:dyDescent="0.25">
      <c r="A370" s="94" t="str">
        <f t="shared" si="5"/>
        <v>Физические лица за исключением лиц с ОВЗ и инвалидов31.08.67 ХирургияОчная</v>
      </c>
      <c r="B370" s="153">
        <v>365</v>
      </c>
      <c r="C370" s="154" t="s">
        <v>281</v>
      </c>
      <c r="D370" s="154" t="s">
        <v>1099</v>
      </c>
      <c r="E370" s="155" t="s">
        <v>282</v>
      </c>
      <c r="F370" s="154" t="s">
        <v>550</v>
      </c>
      <c r="G370" s="154" t="s">
        <v>551</v>
      </c>
      <c r="H370" s="155" t="s">
        <v>799</v>
      </c>
      <c r="I370" s="155"/>
      <c r="J370" s="154" t="s">
        <v>741</v>
      </c>
      <c r="K370" s="156" t="s">
        <v>742</v>
      </c>
      <c r="L370" s="155" t="s">
        <v>288</v>
      </c>
      <c r="M370" s="156" t="s">
        <v>1</v>
      </c>
      <c r="N370" s="156" t="s">
        <v>800</v>
      </c>
      <c r="O370" s="156" t="s">
        <v>290</v>
      </c>
      <c r="P370" s="156" t="s">
        <v>2</v>
      </c>
      <c r="Q370" s="156" t="s">
        <v>290</v>
      </c>
      <c r="R370" s="155" t="s">
        <v>291</v>
      </c>
      <c r="S370" s="156" t="s">
        <v>744</v>
      </c>
      <c r="T370" s="155" t="s">
        <v>557</v>
      </c>
      <c r="U370" s="155" t="s">
        <v>558</v>
      </c>
      <c r="V370" s="156" t="s">
        <v>294</v>
      </c>
      <c r="W370" s="156" t="s">
        <v>290</v>
      </c>
      <c r="X370" s="156" t="s">
        <v>290</v>
      </c>
      <c r="Y370" s="156" t="s">
        <v>487</v>
      </c>
      <c r="Z370" s="156" t="s">
        <v>290</v>
      </c>
      <c r="AA370" s="156" t="s">
        <v>290</v>
      </c>
      <c r="AB370" s="156" t="s">
        <v>1142</v>
      </c>
      <c r="AC370" s="156" t="s">
        <v>290</v>
      </c>
      <c r="AD370" s="156" t="s">
        <v>290</v>
      </c>
      <c r="AE370" s="156" t="s">
        <v>290</v>
      </c>
      <c r="AF370" s="157" t="s">
        <v>1057</v>
      </c>
      <c r="AG370" s="156" t="s">
        <v>290</v>
      </c>
      <c r="AH370" s="155" t="s">
        <v>297</v>
      </c>
      <c r="AI370" s="155" t="s">
        <v>297</v>
      </c>
      <c r="AJ370" s="156" t="s">
        <v>290</v>
      </c>
      <c r="AK370" s="158" t="s">
        <v>298</v>
      </c>
      <c r="AL370" s="159" t="s">
        <v>299</v>
      </c>
    </row>
    <row r="371" spans="1:38" ht="409.5" x14ac:dyDescent="0.25">
      <c r="A371" s="94" t="str">
        <f t="shared" si="5"/>
        <v>Физические лица за исключением лиц с ОВЗ и инвалидов31.08.71 Организация здравоохранения и общественное здоровьеОчная</v>
      </c>
      <c r="B371" s="153">
        <v>366</v>
      </c>
      <c r="C371" s="154" t="s">
        <v>281</v>
      </c>
      <c r="D371" s="154" t="s">
        <v>1099</v>
      </c>
      <c r="E371" s="155" t="s">
        <v>282</v>
      </c>
      <c r="F371" s="154" t="s">
        <v>550</v>
      </c>
      <c r="G371" s="154" t="s">
        <v>551</v>
      </c>
      <c r="H371" s="155" t="s">
        <v>801</v>
      </c>
      <c r="I371" s="155"/>
      <c r="J371" s="154" t="s">
        <v>741</v>
      </c>
      <c r="K371" s="156" t="s">
        <v>742</v>
      </c>
      <c r="L371" s="155" t="s">
        <v>288</v>
      </c>
      <c r="M371" s="156" t="s">
        <v>1</v>
      </c>
      <c r="N371" s="156" t="s">
        <v>802</v>
      </c>
      <c r="O371" s="156" t="s">
        <v>290</v>
      </c>
      <c r="P371" s="156" t="s">
        <v>2</v>
      </c>
      <c r="Q371" s="156" t="s">
        <v>290</v>
      </c>
      <c r="R371" s="155" t="s">
        <v>291</v>
      </c>
      <c r="S371" s="156" t="s">
        <v>744</v>
      </c>
      <c r="T371" s="155" t="s">
        <v>557</v>
      </c>
      <c r="U371" s="155" t="s">
        <v>558</v>
      </c>
      <c r="V371" s="156" t="s">
        <v>294</v>
      </c>
      <c r="W371" s="156" t="s">
        <v>290</v>
      </c>
      <c r="X371" s="156" t="s">
        <v>290</v>
      </c>
      <c r="Y371" s="156" t="s">
        <v>487</v>
      </c>
      <c r="Z371" s="156" t="s">
        <v>290</v>
      </c>
      <c r="AA371" s="156" t="s">
        <v>290</v>
      </c>
      <c r="AB371" s="156" t="s">
        <v>1142</v>
      </c>
      <c r="AC371" s="156" t="s">
        <v>290</v>
      </c>
      <c r="AD371" s="156" t="s">
        <v>290</v>
      </c>
      <c r="AE371" s="156" t="s">
        <v>290</v>
      </c>
      <c r="AF371" s="157" t="s">
        <v>586</v>
      </c>
      <c r="AG371" s="156" t="s">
        <v>290</v>
      </c>
      <c r="AH371" s="155" t="s">
        <v>297</v>
      </c>
      <c r="AI371" s="155" t="s">
        <v>297</v>
      </c>
      <c r="AJ371" s="156" t="s">
        <v>290</v>
      </c>
      <c r="AK371" s="158" t="s">
        <v>298</v>
      </c>
      <c r="AL371" s="159" t="s">
        <v>299</v>
      </c>
    </row>
    <row r="372" spans="1:38" ht="409.5" x14ac:dyDescent="0.25">
      <c r="A372" s="94" t="str">
        <f t="shared" si="5"/>
        <v>Физические лица за исключением лиц с ОВЗ и инвалидов01.06.01 Математика и механикаОчная</v>
      </c>
      <c r="B372" s="153">
        <v>367</v>
      </c>
      <c r="C372" s="154" t="s">
        <v>281</v>
      </c>
      <c r="D372" s="154" t="s">
        <v>1099</v>
      </c>
      <c r="E372" s="155" t="s">
        <v>282</v>
      </c>
      <c r="F372" s="154" t="s">
        <v>550</v>
      </c>
      <c r="G372" s="154" t="s">
        <v>551</v>
      </c>
      <c r="H372" s="155" t="s">
        <v>706</v>
      </c>
      <c r="I372" s="155"/>
      <c r="J372" s="154" t="s">
        <v>553</v>
      </c>
      <c r="K372" s="156" t="s">
        <v>554</v>
      </c>
      <c r="L372" s="155" t="s">
        <v>288</v>
      </c>
      <c r="M372" s="156" t="s">
        <v>1</v>
      </c>
      <c r="N372" s="156" t="s">
        <v>707</v>
      </c>
      <c r="O372" s="156" t="s">
        <v>290</v>
      </c>
      <c r="P372" s="156" t="s">
        <v>2</v>
      </c>
      <c r="Q372" s="156" t="s">
        <v>290</v>
      </c>
      <c r="R372" s="155" t="s">
        <v>291</v>
      </c>
      <c r="S372" s="156" t="s">
        <v>556</v>
      </c>
      <c r="T372" s="155" t="s">
        <v>557</v>
      </c>
      <c r="U372" s="155" t="s">
        <v>558</v>
      </c>
      <c r="V372" s="156" t="s">
        <v>294</v>
      </c>
      <c r="W372" s="156" t="s">
        <v>290</v>
      </c>
      <c r="X372" s="156" t="s">
        <v>290</v>
      </c>
      <c r="Y372" s="156" t="s">
        <v>487</v>
      </c>
      <c r="Z372" s="156" t="s">
        <v>290</v>
      </c>
      <c r="AA372" s="156" t="s">
        <v>290</v>
      </c>
      <c r="AB372" s="156" t="s">
        <v>1136</v>
      </c>
      <c r="AC372" s="156" t="s">
        <v>290</v>
      </c>
      <c r="AD372" s="156" t="s">
        <v>290</v>
      </c>
      <c r="AE372" s="156" t="s">
        <v>290</v>
      </c>
      <c r="AF372" s="157" t="s">
        <v>586</v>
      </c>
      <c r="AG372" s="156" t="s">
        <v>290</v>
      </c>
      <c r="AH372" s="155" t="s">
        <v>297</v>
      </c>
      <c r="AI372" s="155" t="s">
        <v>297</v>
      </c>
      <c r="AJ372" s="156" t="s">
        <v>290</v>
      </c>
      <c r="AK372" s="158" t="s">
        <v>298</v>
      </c>
      <c r="AL372" s="159" t="s">
        <v>299</v>
      </c>
    </row>
    <row r="373" spans="1:38" ht="409.5" x14ac:dyDescent="0.25">
      <c r="A373" s="94" t="str">
        <f t="shared" si="5"/>
        <v>Физические лица за исключением лиц с ОВЗ и инвалидов01.06.01 Математика и механикаЗаочная</v>
      </c>
      <c r="B373" s="153">
        <v>368</v>
      </c>
      <c r="C373" s="154" t="s">
        <v>281</v>
      </c>
      <c r="D373" s="154" t="s">
        <v>1099</v>
      </c>
      <c r="E373" s="155" t="s">
        <v>282</v>
      </c>
      <c r="F373" s="154" t="s">
        <v>550</v>
      </c>
      <c r="G373" s="154" t="s">
        <v>551</v>
      </c>
      <c r="H373" s="155" t="s">
        <v>708</v>
      </c>
      <c r="I373" s="155"/>
      <c r="J373" s="154" t="s">
        <v>553</v>
      </c>
      <c r="K373" s="156" t="s">
        <v>554</v>
      </c>
      <c r="L373" s="155" t="s">
        <v>288</v>
      </c>
      <c r="M373" s="156" t="s">
        <v>1</v>
      </c>
      <c r="N373" s="156" t="s">
        <v>707</v>
      </c>
      <c r="O373" s="156" t="s">
        <v>290</v>
      </c>
      <c r="P373" s="156" t="s">
        <v>36</v>
      </c>
      <c r="Q373" s="156" t="s">
        <v>290</v>
      </c>
      <c r="R373" s="155" t="s">
        <v>291</v>
      </c>
      <c r="S373" s="156" t="s">
        <v>556</v>
      </c>
      <c r="T373" s="155" t="s">
        <v>557</v>
      </c>
      <c r="U373" s="155" t="s">
        <v>558</v>
      </c>
      <c r="V373" s="156" t="s">
        <v>294</v>
      </c>
      <c r="W373" s="156" t="s">
        <v>290</v>
      </c>
      <c r="X373" s="156" t="s">
        <v>290</v>
      </c>
      <c r="Y373" s="156" t="s">
        <v>487</v>
      </c>
      <c r="Z373" s="156" t="s">
        <v>290</v>
      </c>
      <c r="AA373" s="156" t="s">
        <v>290</v>
      </c>
      <c r="AB373" s="156" t="s">
        <v>1139</v>
      </c>
      <c r="AC373" s="156" t="s">
        <v>290</v>
      </c>
      <c r="AD373" s="156" t="s">
        <v>290</v>
      </c>
      <c r="AE373" s="156" t="s">
        <v>290</v>
      </c>
      <c r="AF373" s="157" t="s">
        <v>586</v>
      </c>
      <c r="AG373" s="156" t="s">
        <v>290</v>
      </c>
      <c r="AH373" s="155" t="s">
        <v>297</v>
      </c>
      <c r="AI373" s="155" t="s">
        <v>297</v>
      </c>
      <c r="AJ373" s="156" t="s">
        <v>290</v>
      </c>
      <c r="AK373" s="158" t="s">
        <v>298</v>
      </c>
      <c r="AL373" s="159" t="s">
        <v>299</v>
      </c>
    </row>
    <row r="374" spans="1:38" ht="409.5" x14ac:dyDescent="0.25">
      <c r="A374" s="94" t="str">
        <f t="shared" si="5"/>
        <v>Физические лица за исключением лиц с ОВЗ и инвалидов02.06.01 Компьютерные и информационные наукиОчная</v>
      </c>
      <c r="B374" s="153">
        <v>369</v>
      </c>
      <c r="C374" s="154" t="s">
        <v>281</v>
      </c>
      <c r="D374" s="154" t="s">
        <v>1099</v>
      </c>
      <c r="E374" s="155" t="s">
        <v>282</v>
      </c>
      <c r="F374" s="154" t="s">
        <v>550</v>
      </c>
      <c r="G374" s="154" t="s">
        <v>551</v>
      </c>
      <c r="H374" s="155" t="s">
        <v>1244</v>
      </c>
      <c r="I374" s="155"/>
      <c r="J374" s="154" t="s">
        <v>553</v>
      </c>
      <c r="K374" s="156" t="s">
        <v>554</v>
      </c>
      <c r="L374" s="155" t="s">
        <v>288</v>
      </c>
      <c r="M374" s="156" t="s">
        <v>1</v>
      </c>
      <c r="N374" s="156" t="s">
        <v>1245</v>
      </c>
      <c r="O374" s="156" t="s">
        <v>290</v>
      </c>
      <c r="P374" s="156" t="s">
        <v>2</v>
      </c>
      <c r="Q374" s="156" t="s">
        <v>290</v>
      </c>
      <c r="R374" s="155" t="s">
        <v>291</v>
      </c>
      <c r="S374" s="156" t="s">
        <v>556</v>
      </c>
      <c r="T374" s="155" t="s">
        <v>557</v>
      </c>
      <c r="U374" s="155" t="s">
        <v>558</v>
      </c>
      <c r="V374" s="156" t="s">
        <v>294</v>
      </c>
      <c r="W374" s="156" t="s">
        <v>290</v>
      </c>
      <c r="X374" s="156" t="s">
        <v>290</v>
      </c>
      <c r="Y374" s="156" t="s">
        <v>295</v>
      </c>
      <c r="Z374" s="156" t="s">
        <v>290</v>
      </c>
      <c r="AA374" s="156" t="s">
        <v>290</v>
      </c>
      <c r="AB374" s="156" t="s">
        <v>559</v>
      </c>
      <c r="AC374" s="156" t="s">
        <v>290</v>
      </c>
      <c r="AD374" s="156" t="s">
        <v>290</v>
      </c>
      <c r="AE374" s="156" t="s">
        <v>290</v>
      </c>
      <c r="AF374" s="157" t="s">
        <v>586</v>
      </c>
      <c r="AG374" s="156" t="s">
        <v>290</v>
      </c>
      <c r="AH374" s="155" t="s">
        <v>297</v>
      </c>
      <c r="AI374" s="155" t="s">
        <v>297</v>
      </c>
      <c r="AJ374" s="156" t="s">
        <v>290</v>
      </c>
      <c r="AK374" s="158" t="s">
        <v>298</v>
      </c>
      <c r="AL374" s="159" t="s">
        <v>299</v>
      </c>
    </row>
    <row r="375" spans="1:38" ht="409.5" x14ac:dyDescent="0.25">
      <c r="A375" s="94" t="str">
        <f t="shared" si="5"/>
        <v>Физические лица за исключением лиц с ОВЗ и инвалидов03.06.01 Физика и астрономияОчная</v>
      </c>
      <c r="B375" s="153">
        <v>370</v>
      </c>
      <c r="C375" s="154" t="s">
        <v>281</v>
      </c>
      <c r="D375" s="154" t="s">
        <v>1099</v>
      </c>
      <c r="E375" s="155" t="s">
        <v>282</v>
      </c>
      <c r="F375" s="154" t="s">
        <v>550</v>
      </c>
      <c r="G375" s="154" t="s">
        <v>551</v>
      </c>
      <c r="H375" s="155" t="s">
        <v>719</v>
      </c>
      <c r="I375" s="155"/>
      <c r="J375" s="154" t="s">
        <v>553</v>
      </c>
      <c r="K375" s="156" t="s">
        <v>554</v>
      </c>
      <c r="L375" s="155" t="s">
        <v>288</v>
      </c>
      <c r="M375" s="156" t="s">
        <v>1</v>
      </c>
      <c r="N375" s="156" t="s">
        <v>720</v>
      </c>
      <c r="O375" s="156" t="s">
        <v>290</v>
      </c>
      <c r="P375" s="156" t="s">
        <v>2</v>
      </c>
      <c r="Q375" s="156" t="s">
        <v>290</v>
      </c>
      <c r="R375" s="155" t="s">
        <v>291</v>
      </c>
      <c r="S375" s="156" t="s">
        <v>556</v>
      </c>
      <c r="T375" s="155" t="s">
        <v>557</v>
      </c>
      <c r="U375" s="155" t="s">
        <v>558</v>
      </c>
      <c r="V375" s="156" t="s">
        <v>294</v>
      </c>
      <c r="W375" s="156" t="s">
        <v>290</v>
      </c>
      <c r="X375" s="156" t="s">
        <v>290</v>
      </c>
      <c r="Y375" s="156" t="s">
        <v>487</v>
      </c>
      <c r="Z375" s="156" t="s">
        <v>290</v>
      </c>
      <c r="AA375" s="156" t="s">
        <v>290</v>
      </c>
      <c r="AB375" s="156" t="s">
        <v>1136</v>
      </c>
      <c r="AC375" s="156" t="s">
        <v>290</v>
      </c>
      <c r="AD375" s="156" t="s">
        <v>290</v>
      </c>
      <c r="AE375" s="156" t="s">
        <v>290</v>
      </c>
      <c r="AF375" s="157" t="s">
        <v>586</v>
      </c>
      <c r="AG375" s="156" t="s">
        <v>290</v>
      </c>
      <c r="AH375" s="155" t="s">
        <v>297</v>
      </c>
      <c r="AI375" s="155" t="s">
        <v>297</v>
      </c>
      <c r="AJ375" s="156" t="s">
        <v>290</v>
      </c>
      <c r="AK375" s="158" t="s">
        <v>298</v>
      </c>
      <c r="AL375" s="159" t="s">
        <v>299</v>
      </c>
    </row>
    <row r="376" spans="1:38" ht="409.5" x14ac:dyDescent="0.25">
      <c r="A376" s="94" t="str">
        <f t="shared" si="5"/>
        <v>Физические лица за исключением лиц с ОВЗ и инвалидов04.06.01 Химические наукиОчная</v>
      </c>
      <c r="B376" s="153">
        <v>371</v>
      </c>
      <c r="C376" s="154" t="s">
        <v>281</v>
      </c>
      <c r="D376" s="154" t="s">
        <v>1099</v>
      </c>
      <c r="E376" s="155" t="s">
        <v>282</v>
      </c>
      <c r="F376" s="154" t="s">
        <v>550</v>
      </c>
      <c r="G376" s="154" t="s">
        <v>551</v>
      </c>
      <c r="H376" s="155" t="s">
        <v>721</v>
      </c>
      <c r="I376" s="155"/>
      <c r="J376" s="154" t="s">
        <v>553</v>
      </c>
      <c r="K376" s="156" t="s">
        <v>554</v>
      </c>
      <c r="L376" s="155" t="s">
        <v>288</v>
      </c>
      <c r="M376" s="156" t="s">
        <v>1</v>
      </c>
      <c r="N376" s="156" t="s">
        <v>722</v>
      </c>
      <c r="O376" s="156" t="s">
        <v>290</v>
      </c>
      <c r="P376" s="156" t="s">
        <v>2</v>
      </c>
      <c r="Q376" s="156" t="s">
        <v>290</v>
      </c>
      <c r="R376" s="155" t="s">
        <v>291</v>
      </c>
      <c r="S376" s="156" t="s">
        <v>556</v>
      </c>
      <c r="T376" s="155" t="s">
        <v>557</v>
      </c>
      <c r="U376" s="155" t="s">
        <v>558</v>
      </c>
      <c r="V376" s="156" t="s">
        <v>294</v>
      </c>
      <c r="W376" s="156" t="s">
        <v>290</v>
      </c>
      <c r="X376" s="156" t="s">
        <v>290</v>
      </c>
      <c r="Y376" s="156" t="s">
        <v>487</v>
      </c>
      <c r="Z376" s="156" t="s">
        <v>290</v>
      </c>
      <c r="AA376" s="156" t="s">
        <v>290</v>
      </c>
      <c r="AB376" s="156" t="s">
        <v>1136</v>
      </c>
      <c r="AC376" s="156" t="s">
        <v>290</v>
      </c>
      <c r="AD376" s="156" t="s">
        <v>290</v>
      </c>
      <c r="AE376" s="156" t="s">
        <v>290</v>
      </c>
      <c r="AF376" s="157" t="s">
        <v>586</v>
      </c>
      <c r="AG376" s="156" t="s">
        <v>290</v>
      </c>
      <c r="AH376" s="155" t="s">
        <v>297</v>
      </c>
      <c r="AI376" s="155" t="s">
        <v>297</v>
      </c>
      <c r="AJ376" s="156" t="s">
        <v>290</v>
      </c>
      <c r="AK376" s="158" t="s">
        <v>298</v>
      </c>
      <c r="AL376" s="159" t="s">
        <v>299</v>
      </c>
    </row>
    <row r="377" spans="1:38" ht="409.5" x14ac:dyDescent="0.25">
      <c r="A377" s="94" t="str">
        <f t="shared" si="5"/>
        <v>Физические лица за исключением лиц с ОВЗ и инвалидов04.06.01 Химические наукиЗаочная</v>
      </c>
      <c r="B377" s="153">
        <v>372</v>
      </c>
      <c r="C377" s="154" t="s">
        <v>281</v>
      </c>
      <c r="D377" s="154" t="s">
        <v>1099</v>
      </c>
      <c r="E377" s="155" t="s">
        <v>282</v>
      </c>
      <c r="F377" s="154" t="s">
        <v>550</v>
      </c>
      <c r="G377" s="154" t="s">
        <v>551</v>
      </c>
      <c r="H377" s="155" t="s">
        <v>723</v>
      </c>
      <c r="I377" s="155"/>
      <c r="J377" s="154" t="s">
        <v>553</v>
      </c>
      <c r="K377" s="156" t="s">
        <v>554</v>
      </c>
      <c r="L377" s="155" t="s">
        <v>288</v>
      </c>
      <c r="M377" s="156" t="s">
        <v>1</v>
      </c>
      <c r="N377" s="156" t="s">
        <v>722</v>
      </c>
      <c r="O377" s="156" t="s">
        <v>290</v>
      </c>
      <c r="P377" s="156" t="s">
        <v>36</v>
      </c>
      <c r="Q377" s="156" t="s">
        <v>290</v>
      </c>
      <c r="R377" s="155" t="s">
        <v>291</v>
      </c>
      <c r="S377" s="156" t="s">
        <v>556</v>
      </c>
      <c r="T377" s="155" t="s">
        <v>557</v>
      </c>
      <c r="U377" s="155" t="s">
        <v>558</v>
      </c>
      <c r="V377" s="156" t="s">
        <v>294</v>
      </c>
      <c r="W377" s="156" t="s">
        <v>290</v>
      </c>
      <c r="X377" s="156" t="s">
        <v>290</v>
      </c>
      <c r="Y377" s="156" t="s">
        <v>487</v>
      </c>
      <c r="Z377" s="156" t="s">
        <v>290</v>
      </c>
      <c r="AA377" s="156" t="s">
        <v>290</v>
      </c>
      <c r="AB377" s="156" t="s">
        <v>1136</v>
      </c>
      <c r="AC377" s="156" t="s">
        <v>290</v>
      </c>
      <c r="AD377" s="156" t="s">
        <v>290</v>
      </c>
      <c r="AE377" s="156" t="s">
        <v>290</v>
      </c>
      <c r="AF377" s="157" t="s">
        <v>586</v>
      </c>
      <c r="AG377" s="156" t="s">
        <v>290</v>
      </c>
      <c r="AH377" s="155" t="s">
        <v>297</v>
      </c>
      <c r="AI377" s="155" t="s">
        <v>297</v>
      </c>
      <c r="AJ377" s="156" t="s">
        <v>290</v>
      </c>
      <c r="AK377" s="158" t="s">
        <v>298</v>
      </c>
      <c r="AL377" s="159" t="s">
        <v>299</v>
      </c>
    </row>
    <row r="378" spans="1:38" ht="409.5" x14ac:dyDescent="0.25">
      <c r="A378" s="94" t="str">
        <f t="shared" si="5"/>
        <v>Физические лица за исключением лиц с ОВЗ и инвалидов05.06.01 Науки о землеОчная</v>
      </c>
      <c r="B378" s="153">
        <v>373</v>
      </c>
      <c r="C378" s="154" t="s">
        <v>281</v>
      </c>
      <c r="D378" s="154" t="s">
        <v>1099</v>
      </c>
      <c r="E378" s="155" t="s">
        <v>282</v>
      </c>
      <c r="F378" s="154" t="s">
        <v>550</v>
      </c>
      <c r="G378" s="154" t="s">
        <v>551</v>
      </c>
      <c r="H378" s="155" t="s">
        <v>724</v>
      </c>
      <c r="I378" s="155"/>
      <c r="J378" s="154" t="s">
        <v>553</v>
      </c>
      <c r="K378" s="156" t="s">
        <v>554</v>
      </c>
      <c r="L378" s="155" t="s">
        <v>288</v>
      </c>
      <c r="M378" s="156" t="s">
        <v>1</v>
      </c>
      <c r="N378" s="156" t="s">
        <v>725</v>
      </c>
      <c r="O378" s="156" t="s">
        <v>290</v>
      </c>
      <c r="P378" s="156" t="s">
        <v>2</v>
      </c>
      <c r="Q378" s="156" t="s">
        <v>290</v>
      </c>
      <c r="R378" s="155" t="s">
        <v>291</v>
      </c>
      <c r="S378" s="156" t="s">
        <v>556</v>
      </c>
      <c r="T378" s="155" t="s">
        <v>557</v>
      </c>
      <c r="U378" s="155" t="s">
        <v>558</v>
      </c>
      <c r="V378" s="156" t="s">
        <v>294</v>
      </c>
      <c r="W378" s="156" t="s">
        <v>290</v>
      </c>
      <c r="X378" s="156" t="s">
        <v>290</v>
      </c>
      <c r="Y378" s="156" t="s">
        <v>487</v>
      </c>
      <c r="Z378" s="156" t="s">
        <v>290</v>
      </c>
      <c r="AA378" s="156" t="s">
        <v>290</v>
      </c>
      <c r="AB378" s="156" t="s">
        <v>1136</v>
      </c>
      <c r="AC378" s="156" t="s">
        <v>290</v>
      </c>
      <c r="AD378" s="156" t="s">
        <v>290</v>
      </c>
      <c r="AE378" s="156" t="s">
        <v>290</v>
      </c>
      <c r="AF378" s="157" t="s">
        <v>586</v>
      </c>
      <c r="AG378" s="156" t="s">
        <v>290</v>
      </c>
      <c r="AH378" s="155" t="s">
        <v>297</v>
      </c>
      <c r="AI378" s="155" t="s">
        <v>297</v>
      </c>
      <c r="AJ378" s="156" t="s">
        <v>290</v>
      </c>
      <c r="AK378" s="158" t="s">
        <v>298</v>
      </c>
      <c r="AL378" s="159" t="s">
        <v>299</v>
      </c>
    </row>
    <row r="379" spans="1:38" ht="409.5" x14ac:dyDescent="0.25">
      <c r="A379" s="94" t="str">
        <f t="shared" si="5"/>
        <v>Физические лица за исключением лиц с ОВЗ и инвалидов06.06.01 Биологические наукиОчная</v>
      </c>
      <c r="B379" s="153">
        <v>374</v>
      </c>
      <c r="C379" s="154" t="s">
        <v>281</v>
      </c>
      <c r="D379" s="154" t="s">
        <v>1099</v>
      </c>
      <c r="E379" s="155" t="s">
        <v>282</v>
      </c>
      <c r="F379" s="154" t="s">
        <v>550</v>
      </c>
      <c r="G379" s="154" t="s">
        <v>551</v>
      </c>
      <c r="H379" s="155" t="s">
        <v>568</v>
      </c>
      <c r="I379" s="155"/>
      <c r="J379" s="154" t="s">
        <v>553</v>
      </c>
      <c r="K379" s="156" t="s">
        <v>554</v>
      </c>
      <c r="L379" s="155" t="s">
        <v>288</v>
      </c>
      <c r="M379" s="156" t="s">
        <v>1</v>
      </c>
      <c r="N379" s="156" t="s">
        <v>569</v>
      </c>
      <c r="O379" s="156" t="s">
        <v>290</v>
      </c>
      <c r="P379" s="156" t="s">
        <v>2</v>
      </c>
      <c r="Q379" s="156" t="s">
        <v>290</v>
      </c>
      <c r="R379" s="155" t="s">
        <v>291</v>
      </c>
      <c r="S379" s="156" t="s">
        <v>556</v>
      </c>
      <c r="T379" s="155" t="s">
        <v>557</v>
      </c>
      <c r="U379" s="155" t="s">
        <v>558</v>
      </c>
      <c r="V379" s="156" t="s">
        <v>294</v>
      </c>
      <c r="W379" s="156" t="s">
        <v>290</v>
      </c>
      <c r="X379" s="156" t="s">
        <v>290</v>
      </c>
      <c r="Y379" s="156" t="s">
        <v>487</v>
      </c>
      <c r="Z379" s="156" t="s">
        <v>290</v>
      </c>
      <c r="AA379" s="156" t="s">
        <v>290</v>
      </c>
      <c r="AB379" s="156" t="s">
        <v>1136</v>
      </c>
      <c r="AC379" s="156" t="s">
        <v>290</v>
      </c>
      <c r="AD379" s="156" t="s">
        <v>290</v>
      </c>
      <c r="AE379" s="156" t="s">
        <v>290</v>
      </c>
      <c r="AF379" s="157" t="s">
        <v>488</v>
      </c>
      <c r="AG379" s="156" t="s">
        <v>290</v>
      </c>
      <c r="AH379" s="155" t="s">
        <v>297</v>
      </c>
      <c r="AI379" s="155" t="s">
        <v>297</v>
      </c>
      <c r="AJ379" s="156" t="s">
        <v>290</v>
      </c>
      <c r="AK379" s="158" t="s">
        <v>298</v>
      </c>
      <c r="AL379" s="159" t="s">
        <v>299</v>
      </c>
    </row>
    <row r="380" spans="1:38" ht="409.5" x14ac:dyDescent="0.25">
      <c r="A380" s="94" t="str">
        <f t="shared" si="5"/>
        <v>Физические лица за исключением лиц с ОВЗ и инвалидов06.06.01 Биологические наукиЗаочная</v>
      </c>
      <c r="B380" s="153">
        <v>375</v>
      </c>
      <c r="C380" s="154" t="s">
        <v>281</v>
      </c>
      <c r="D380" s="154" t="s">
        <v>1099</v>
      </c>
      <c r="E380" s="155" t="s">
        <v>282</v>
      </c>
      <c r="F380" s="154" t="s">
        <v>550</v>
      </c>
      <c r="G380" s="154" t="s">
        <v>551</v>
      </c>
      <c r="H380" s="155" t="s">
        <v>570</v>
      </c>
      <c r="I380" s="155"/>
      <c r="J380" s="154" t="s">
        <v>553</v>
      </c>
      <c r="K380" s="156" t="s">
        <v>554</v>
      </c>
      <c r="L380" s="155" t="s">
        <v>288</v>
      </c>
      <c r="M380" s="156" t="s">
        <v>1</v>
      </c>
      <c r="N380" s="156" t="s">
        <v>569</v>
      </c>
      <c r="O380" s="156" t="s">
        <v>290</v>
      </c>
      <c r="P380" s="156" t="s">
        <v>36</v>
      </c>
      <c r="Q380" s="156" t="s">
        <v>290</v>
      </c>
      <c r="R380" s="155" t="s">
        <v>291</v>
      </c>
      <c r="S380" s="156" t="s">
        <v>556</v>
      </c>
      <c r="T380" s="155" t="s">
        <v>557</v>
      </c>
      <c r="U380" s="155" t="s">
        <v>558</v>
      </c>
      <c r="V380" s="156" t="s">
        <v>294</v>
      </c>
      <c r="W380" s="156" t="s">
        <v>290</v>
      </c>
      <c r="X380" s="156" t="s">
        <v>290</v>
      </c>
      <c r="Y380" s="156" t="s">
        <v>487</v>
      </c>
      <c r="Z380" s="156" t="s">
        <v>290</v>
      </c>
      <c r="AA380" s="156" t="s">
        <v>290</v>
      </c>
      <c r="AB380" s="156" t="s">
        <v>1136</v>
      </c>
      <c r="AC380" s="156" t="s">
        <v>290</v>
      </c>
      <c r="AD380" s="156" t="s">
        <v>290</v>
      </c>
      <c r="AE380" s="156" t="s">
        <v>290</v>
      </c>
      <c r="AF380" s="157" t="s">
        <v>630</v>
      </c>
      <c r="AG380" s="156" t="s">
        <v>290</v>
      </c>
      <c r="AH380" s="155" t="s">
        <v>297</v>
      </c>
      <c r="AI380" s="155" t="s">
        <v>297</v>
      </c>
      <c r="AJ380" s="156" t="s">
        <v>290</v>
      </c>
      <c r="AK380" s="158" t="s">
        <v>298</v>
      </c>
      <c r="AL380" s="159" t="s">
        <v>299</v>
      </c>
    </row>
    <row r="381" spans="1:38" ht="409.5" x14ac:dyDescent="0.25">
      <c r="A381" s="94" t="str">
        <f t="shared" si="5"/>
        <v>Физические лица за исключением лиц с ОВЗ и инвалидов09.06.01 Информатика и вычислительная техникаОчная</v>
      </c>
      <c r="B381" s="153">
        <v>376</v>
      </c>
      <c r="C381" s="154" t="s">
        <v>281</v>
      </c>
      <c r="D381" s="154" t="s">
        <v>1099</v>
      </c>
      <c r="E381" s="155" t="s">
        <v>282</v>
      </c>
      <c r="F381" s="154" t="s">
        <v>550</v>
      </c>
      <c r="G381" s="154" t="s">
        <v>551</v>
      </c>
      <c r="H381" s="155" t="s">
        <v>726</v>
      </c>
      <c r="I381" s="155"/>
      <c r="J381" s="154" t="s">
        <v>553</v>
      </c>
      <c r="K381" s="156" t="s">
        <v>554</v>
      </c>
      <c r="L381" s="155" t="s">
        <v>288</v>
      </c>
      <c r="M381" s="156" t="s">
        <v>1</v>
      </c>
      <c r="N381" s="156" t="s">
        <v>727</v>
      </c>
      <c r="O381" s="156" t="s">
        <v>290</v>
      </c>
      <c r="P381" s="156" t="s">
        <v>2</v>
      </c>
      <c r="Q381" s="156" t="s">
        <v>290</v>
      </c>
      <c r="R381" s="155" t="s">
        <v>291</v>
      </c>
      <c r="S381" s="156" t="s">
        <v>556</v>
      </c>
      <c r="T381" s="155" t="s">
        <v>557</v>
      </c>
      <c r="U381" s="155" t="s">
        <v>558</v>
      </c>
      <c r="V381" s="156" t="s">
        <v>294</v>
      </c>
      <c r="W381" s="156" t="s">
        <v>290</v>
      </c>
      <c r="X381" s="156" t="s">
        <v>290</v>
      </c>
      <c r="Y381" s="156" t="s">
        <v>487</v>
      </c>
      <c r="Z381" s="156" t="s">
        <v>290</v>
      </c>
      <c r="AA381" s="156" t="s">
        <v>290</v>
      </c>
      <c r="AB381" s="156" t="s">
        <v>1136</v>
      </c>
      <c r="AC381" s="156" t="s">
        <v>290</v>
      </c>
      <c r="AD381" s="156" t="s">
        <v>290</v>
      </c>
      <c r="AE381" s="156" t="s">
        <v>290</v>
      </c>
      <c r="AF381" s="157" t="s">
        <v>586</v>
      </c>
      <c r="AG381" s="156" t="s">
        <v>290</v>
      </c>
      <c r="AH381" s="155" t="s">
        <v>297</v>
      </c>
      <c r="AI381" s="155" t="s">
        <v>297</v>
      </c>
      <c r="AJ381" s="156" t="s">
        <v>290</v>
      </c>
      <c r="AK381" s="158" t="s">
        <v>298</v>
      </c>
      <c r="AL381" s="159" t="s">
        <v>299</v>
      </c>
    </row>
    <row r="382" spans="1:38" ht="409.5" x14ac:dyDescent="0.25">
      <c r="A382" s="94" t="str">
        <f t="shared" si="5"/>
        <v>Физические лица за исключением лиц с ОВЗ и инвалидов09.06.01 Информатика и вычислительная техникаЗаочная</v>
      </c>
      <c r="B382" s="153">
        <v>377</v>
      </c>
      <c r="C382" s="154" t="s">
        <v>281</v>
      </c>
      <c r="D382" s="154" t="s">
        <v>1099</v>
      </c>
      <c r="E382" s="155" t="s">
        <v>282</v>
      </c>
      <c r="F382" s="154" t="s">
        <v>550</v>
      </c>
      <c r="G382" s="154" t="s">
        <v>551</v>
      </c>
      <c r="H382" s="155" t="s">
        <v>728</v>
      </c>
      <c r="I382" s="155"/>
      <c r="J382" s="154" t="s">
        <v>553</v>
      </c>
      <c r="K382" s="156" t="s">
        <v>554</v>
      </c>
      <c r="L382" s="155" t="s">
        <v>288</v>
      </c>
      <c r="M382" s="156" t="s">
        <v>1</v>
      </c>
      <c r="N382" s="156" t="s">
        <v>727</v>
      </c>
      <c r="O382" s="156" t="s">
        <v>290</v>
      </c>
      <c r="P382" s="156" t="s">
        <v>36</v>
      </c>
      <c r="Q382" s="156" t="s">
        <v>290</v>
      </c>
      <c r="R382" s="155" t="s">
        <v>291</v>
      </c>
      <c r="S382" s="156" t="s">
        <v>556</v>
      </c>
      <c r="T382" s="155" t="s">
        <v>557</v>
      </c>
      <c r="U382" s="155" t="s">
        <v>558</v>
      </c>
      <c r="V382" s="156" t="s">
        <v>294</v>
      </c>
      <c r="W382" s="156" t="s">
        <v>290</v>
      </c>
      <c r="X382" s="156" t="s">
        <v>290</v>
      </c>
      <c r="Y382" s="156" t="s">
        <v>487</v>
      </c>
      <c r="Z382" s="156" t="s">
        <v>290</v>
      </c>
      <c r="AA382" s="156" t="s">
        <v>290</v>
      </c>
      <c r="AB382" s="156" t="s">
        <v>1136</v>
      </c>
      <c r="AC382" s="156" t="s">
        <v>290</v>
      </c>
      <c r="AD382" s="156" t="s">
        <v>290</v>
      </c>
      <c r="AE382" s="156" t="s">
        <v>290</v>
      </c>
      <c r="AF382" s="157" t="s">
        <v>586</v>
      </c>
      <c r="AG382" s="156" t="s">
        <v>290</v>
      </c>
      <c r="AH382" s="155" t="s">
        <v>297</v>
      </c>
      <c r="AI382" s="155" t="s">
        <v>297</v>
      </c>
      <c r="AJ382" s="156" t="s">
        <v>290</v>
      </c>
      <c r="AK382" s="158" t="s">
        <v>298</v>
      </c>
      <c r="AL382" s="159" t="s">
        <v>299</v>
      </c>
    </row>
    <row r="383" spans="1:38" ht="409.5" x14ac:dyDescent="0.25">
      <c r="A383" s="94" t="str">
        <f t="shared" si="5"/>
        <v>Физические лица за исключением лиц с ОВЗ и инвалидов10.06.01 Информационная безопасностьОчная</v>
      </c>
      <c r="B383" s="153">
        <v>378</v>
      </c>
      <c r="C383" s="154" t="s">
        <v>281</v>
      </c>
      <c r="D383" s="154" t="s">
        <v>1099</v>
      </c>
      <c r="E383" s="155" t="s">
        <v>282</v>
      </c>
      <c r="F383" s="154" t="s">
        <v>550</v>
      </c>
      <c r="G383" s="154" t="s">
        <v>551</v>
      </c>
      <c r="H383" s="155" t="s">
        <v>729</v>
      </c>
      <c r="I383" s="155"/>
      <c r="J383" s="154" t="s">
        <v>553</v>
      </c>
      <c r="K383" s="156" t="s">
        <v>554</v>
      </c>
      <c r="L383" s="155" t="s">
        <v>288</v>
      </c>
      <c r="M383" s="156" t="s">
        <v>1</v>
      </c>
      <c r="N383" s="156" t="s">
        <v>730</v>
      </c>
      <c r="O383" s="156" t="s">
        <v>290</v>
      </c>
      <c r="P383" s="156" t="s">
        <v>2</v>
      </c>
      <c r="Q383" s="156" t="s">
        <v>290</v>
      </c>
      <c r="R383" s="155" t="s">
        <v>291</v>
      </c>
      <c r="S383" s="156" t="s">
        <v>556</v>
      </c>
      <c r="T383" s="155" t="s">
        <v>557</v>
      </c>
      <c r="U383" s="155" t="s">
        <v>558</v>
      </c>
      <c r="V383" s="156" t="s">
        <v>294</v>
      </c>
      <c r="W383" s="156" t="s">
        <v>290</v>
      </c>
      <c r="X383" s="156" t="s">
        <v>290</v>
      </c>
      <c r="Y383" s="156" t="s">
        <v>487</v>
      </c>
      <c r="Z383" s="156" t="s">
        <v>290</v>
      </c>
      <c r="AA383" s="156" t="s">
        <v>290</v>
      </c>
      <c r="AB383" s="156" t="s">
        <v>1140</v>
      </c>
      <c r="AC383" s="156" t="s">
        <v>290</v>
      </c>
      <c r="AD383" s="156" t="s">
        <v>290</v>
      </c>
      <c r="AE383" s="156" t="s">
        <v>290</v>
      </c>
      <c r="AF383" s="157" t="s">
        <v>586</v>
      </c>
      <c r="AG383" s="156" t="s">
        <v>290</v>
      </c>
      <c r="AH383" s="155" t="s">
        <v>297</v>
      </c>
      <c r="AI383" s="155" t="s">
        <v>297</v>
      </c>
      <c r="AJ383" s="156" t="s">
        <v>290</v>
      </c>
      <c r="AK383" s="158" t="s">
        <v>298</v>
      </c>
      <c r="AL383" s="159" t="s">
        <v>299</v>
      </c>
    </row>
    <row r="384" spans="1:38" ht="409.5" x14ac:dyDescent="0.25">
      <c r="A384" s="94" t="str">
        <f t="shared" si="5"/>
        <v>Физические лица за исключением лиц с ОВЗ и инвалидов27.06.01 Управление в технических системахОчная</v>
      </c>
      <c r="B384" s="153">
        <v>379</v>
      </c>
      <c r="C384" s="154" t="s">
        <v>281</v>
      </c>
      <c r="D384" s="154" t="s">
        <v>1099</v>
      </c>
      <c r="E384" s="155" t="s">
        <v>282</v>
      </c>
      <c r="F384" s="154" t="s">
        <v>550</v>
      </c>
      <c r="G384" s="154" t="s">
        <v>551</v>
      </c>
      <c r="H384" s="155" t="s">
        <v>1087</v>
      </c>
      <c r="I384" s="155"/>
      <c r="J384" s="154" t="s">
        <v>553</v>
      </c>
      <c r="K384" s="156" t="s">
        <v>554</v>
      </c>
      <c r="L384" s="155" t="s">
        <v>288</v>
      </c>
      <c r="M384" s="156" t="s">
        <v>1</v>
      </c>
      <c r="N384" s="156" t="s">
        <v>1088</v>
      </c>
      <c r="O384" s="156" t="s">
        <v>290</v>
      </c>
      <c r="P384" s="156" t="s">
        <v>2</v>
      </c>
      <c r="Q384" s="156" t="s">
        <v>290</v>
      </c>
      <c r="R384" s="155" t="s">
        <v>291</v>
      </c>
      <c r="S384" s="156" t="s">
        <v>556</v>
      </c>
      <c r="T384" s="155" t="s">
        <v>557</v>
      </c>
      <c r="U384" s="155" t="s">
        <v>558</v>
      </c>
      <c r="V384" s="156" t="s">
        <v>294</v>
      </c>
      <c r="W384" s="156" t="s">
        <v>290</v>
      </c>
      <c r="X384" s="156" t="s">
        <v>290</v>
      </c>
      <c r="Y384" s="156" t="s">
        <v>295</v>
      </c>
      <c r="Z384" s="156" t="s">
        <v>290</v>
      </c>
      <c r="AA384" s="156" t="s">
        <v>290</v>
      </c>
      <c r="AB384" s="156" t="s">
        <v>559</v>
      </c>
      <c r="AC384" s="156" t="s">
        <v>290</v>
      </c>
      <c r="AD384" s="156" t="s">
        <v>290</v>
      </c>
      <c r="AE384" s="156" t="s">
        <v>290</v>
      </c>
      <c r="AF384" s="157" t="s">
        <v>586</v>
      </c>
      <c r="AG384" s="156" t="s">
        <v>290</v>
      </c>
      <c r="AH384" s="155" t="s">
        <v>297</v>
      </c>
      <c r="AI384" s="155" t="s">
        <v>297</v>
      </c>
      <c r="AJ384" s="156" t="s">
        <v>290</v>
      </c>
      <c r="AK384" s="158" t="s">
        <v>298</v>
      </c>
      <c r="AL384" s="159" t="s">
        <v>299</v>
      </c>
    </row>
    <row r="385" spans="1:38" ht="409.5" x14ac:dyDescent="0.25">
      <c r="A385" s="94" t="str">
        <f t="shared" si="5"/>
        <v>Физические лица за исключением лиц с ОВЗ и инвалидов30.06.01 Фундаментальная медицинаОчная</v>
      </c>
      <c r="B385" s="153">
        <v>380</v>
      </c>
      <c r="C385" s="154" t="s">
        <v>281</v>
      </c>
      <c r="D385" s="154" t="s">
        <v>1099</v>
      </c>
      <c r="E385" s="155" t="s">
        <v>282</v>
      </c>
      <c r="F385" s="154" t="s">
        <v>550</v>
      </c>
      <c r="G385" s="154" t="s">
        <v>551</v>
      </c>
      <c r="H385" s="155" t="s">
        <v>737</v>
      </c>
      <c r="I385" s="155"/>
      <c r="J385" s="154" t="s">
        <v>553</v>
      </c>
      <c r="K385" s="156" t="s">
        <v>554</v>
      </c>
      <c r="L385" s="155" t="s">
        <v>288</v>
      </c>
      <c r="M385" s="156" t="s">
        <v>1</v>
      </c>
      <c r="N385" s="156" t="s">
        <v>738</v>
      </c>
      <c r="O385" s="156" t="s">
        <v>290</v>
      </c>
      <c r="P385" s="156" t="s">
        <v>2</v>
      </c>
      <c r="Q385" s="156" t="s">
        <v>290</v>
      </c>
      <c r="R385" s="155" t="s">
        <v>291</v>
      </c>
      <c r="S385" s="156" t="s">
        <v>556</v>
      </c>
      <c r="T385" s="155" t="s">
        <v>557</v>
      </c>
      <c r="U385" s="155" t="s">
        <v>558</v>
      </c>
      <c r="V385" s="156" t="s">
        <v>294</v>
      </c>
      <c r="W385" s="156" t="s">
        <v>290</v>
      </c>
      <c r="X385" s="156" t="s">
        <v>290</v>
      </c>
      <c r="Y385" s="156" t="s">
        <v>487</v>
      </c>
      <c r="Z385" s="156" t="s">
        <v>290</v>
      </c>
      <c r="AA385" s="156" t="s">
        <v>290</v>
      </c>
      <c r="AB385" s="156" t="s">
        <v>1136</v>
      </c>
      <c r="AC385" s="156" t="s">
        <v>290</v>
      </c>
      <c r="AD385" s="156" t="s">
        <v>290</v>
      </c>
      <c r="AE385" s="156" t="s">
        <v>290</v>
      </c>
      <c r="AF385" s="157" t="s">
        <v>653</v>
      </c>
      <c r="AG385" s="156" t="s">
        <v>290</v>
      </c>
      <c r="AH385" s="155" t="s">
        <v>297</v>
      </c>
      <c r="AI385" s="155" t="s">
        <v>297</v>
      </c>
      <c r="AJ385" s="156" t="s">
        <v>290</v>
      </c>
      <c r="AK385" s="158" t="s">
        <v>298</v>
      </c>
      <c r="AL385" s="159" t="s">
        <v>299</v>
      </c>
    </row>
    <row r="386" spans="1:38" ht="409.5" x14ac:dyDescent="0.25">
      <c r="A386" s="94" t="str">
        <f t="shared" si="5"/>
        <v>Физические лица за исключением лиц с ОВЗ и инвалидов30.06.01 Фундаментальная медицинаЗаочная</v>
      </c>
      <c r="B386" s="153">
        <v>381</v>
      </c>
      <c r="C386" s="154" t="s">
        <v>281</v>
      </c>
      <c r="D386" s="154" t="s">
        <v>1099</v>
      </c>
      <c r="E386" s="155" t="s">
        <v>282</v>
      </c>
      <c r="F386" s="154" t="s">
        <v>550</v>
      </c>
      <c r="G386" s="154" t="s">
        <v>551</v>
      </c>
      <c r="H386" s="155" t="s">
        <v>739</v>
      </c>
      <c r="I386" s="155"/>
      <c r="J386" s="154" t="s">
        <v>553</v>
      </c>
      <c r="K386" s="156" t="s">
        <v>554</v>
      </c>
      <c r="L386" s="155" t="s">
        <v>288</v>
      </c>
      <c r="M386" s="156" t="s">
        <v>1</v>
      </c>
      <c r="N386" s="156" t="s">
        <v>738</v>
      </c>
      <c r="O386" s="156" t="s">
        <v>290</v>
      </c>
      <c r="P386" s="156" t="s">
        <v>36</v>
      </c>
      <c r="Q386" s="156" t="s">
        <v>290</v>
      </c>
      <c r="R386" s="155" t="s">
        <v>291</v>
      </c>
      <c r="S386" s="156" t="s">
        <v>556</v>
      </c>
      <c r="T386" s="155" t="s">
        <v>557</v>
      </c>
      <c r="U386" s="155" t="s">
        <v>558</v>
      </c>
      <c r="V386" s="156" t="s">
        <v>294</v>
      </c>
      <c r="W386" s="156" t="s">
        <v>290</v>
      </c>
      <c r="X386" s="156" t="s">
        <v>290</v>
      </c>
      <c r="Y386" s="156" t="s">
        <v>487</v>
      </c>
      <c r="Z386" s="156" t="s">
        <v>290</v>
      </c>
      <c r="AA386" s="156" t="s">
        <v>290</v>
      </c>
      <c r="AB386" s="156" t="s">
        <v>1136</v>
      </c>
      <c r="AC386" s="156" t="s">
        <v>290</v>
      </c>
      <c r="AD386" s="156" t="s">
        <v>290</v>
      </c>
      <c r="AE386" s="156" t="s">
        <v>290</v>
      </c>
      <c r="AF386" s="157" t="s">
        <v>653</v>
      </c>
      <c r="AG386" s="156" t="s">
        <v>290</v>
      </c>
      <c r="AH386" s="155" t="s">
        <v>297</v>
      </c>
      <c r="AI386" s="155" t="s">
        <v>297</v>
      </c>
      <c r="AJ386" s="156" t="s">
        <v>290</v>
      </c>
      <c r="AK386" s="158" t="s">
        <v>298</v>
      </c>
      <c r="AL386" s="159" t="s">
        <v>299</v>
      </c>
    </row>
    <row r="387" spans="1:38" ht="409.5" x14ac:dyDescent="0.25">
      <c r="A387" s="94" t="str">
        <f t="shared" si="5"/>
        <v>Физические лица за исключением лиц с ОВЗ и инвалидов31.06.01 Клиническая медицинаОчная</v>
      </c>
      <c r="B387" s="153">
        <v>382</v>
      </c>
      <c r="C387" s="154" t="s">
        <v>281</v>
      </c>
      <c r="D387" s="154" t="s">
        <v>1099</v>
      </c>
      <c r="E387" s="155" t="s">
        <v>282</v>
      </c>
      <c r="F387" s="154" t="s">
        <v>550</v>
      </c>
      <c r="G387" s="154" t="s">
        <v>551</v>
      </c>
      <c r="H387" s="155" t="s">
        <v>731</v>
      </c>
      <c r="I387" s="155"/>
      <c r="J387" s="154" t="s">
        <v>553</v>
      </c>
      <c r="K387" s="156" t="s">
        <v>554</v>
      </c>
      <c r="L387" s="155" t="s">
        <v>288</v>
      </c>
      <c r="M387" s="156" t="s">
        <v>1</v>
      </c>
      <c r="N387" s="156" t="s">
        <v>732</v>
      </c>
      <c r="O387" s="156" t="s">
        <v>290</v>
      </c>
      <c r="P387" s="156" t="s">
        <v>2</v>
      </c>
      <c r="Q387" s="156" t="s">
        <v>290</v>
      </c>
      <c r="R387" s="155" t="s">
        <v>291</v>
      </c>
      <c r="S387" s="156" t="s">
        <v>556</v>
      </c>
      <c r="T387" s="155" t="s">
        <v>557</v>
      </c>
      <c r="U387" s="155" t="s">
        <v>558</v>
      </c>
      <c r="V387" s="156" t="s">
        <v>294</v>
      </c>
      <c r="W387" s="156" t="s">
        <v>290</v>
      </c>
      <c r="X387" s="156" t="s">
        <v>290</v>
      </c>
      <c r="Y387" s="156" t="s">
        <v>487</v>
      </c>
      <c r="Z387" s="156" t="s">
        <v>290</v>
      </c>
      <c r="AA387" s="156" t="s">
        <v>290</v>
      </c>
      <c r="AB387" s="156" t="s">
        <v>1136</v>
      </c>
      <c r="AC387" s="156" t="s">
        <v>290</v>
      </c>
      <c r="AD387" s="156" t="s">
        <v>290</v>
      </c>
      <c r="AE387" s="156" t="s">
        <v>290</v>
      </c>
      <c r="AF387" s="157" t="s">
        <v>653</v>
      </c>
      <c r="AG387" s="156" t="s">
        <v>290</v>
      </c>
      <c r="AH387" s="155" t="s">
        <v>297</v>
      </c>
      <c r="AI387" s="155" t="s">
        <v>297</v>
      </c>
      <c r="AJ387" s="156" t="s">
        <v>290</v>
      </c>
      <c r="AK387" s="158" t="s">
        <v>298</v>
      </c>
      <c r="AL387" s="159" t="s">
        <v>299</v>
      </c>
    </row>
    <row r="388" spans="1:38" ht="409.5" x14ac:dyDescent="0.25">
      <c r="A388" s="94" t="str">
        <f t="shared" si="5"/>
        <v>Физические лица за исключением лиц с ОВЗ и инвалидов31.06.01 Клиническая медицинаЗаочная</v>
      </c>
      <c r="B388" s="153">
        <v>383</v>
      </c>
      <c r="C388" s="154" t="s">
        <v>281</v>
      </c>
      <c r="D388" s="154" t="s">
        <v>1099</v>
      </c>
      <c r="E388" s="155" t="s">
        <v>282</v>
      </c>
      <c r="F388" s="154" t="s">
        <v>550</v>
      </c>
      <c r="G388" s="154" t="s">
        <v>551</v>
      </c>
      <c r="H388" s="155" t="s">
        <v>733</v>
      </c>
      <c r="I388" s="155"/>
      <c r="J388" s="154" t="s">
        <v>553</v>
      </c>
      <c r="K388" s="156" t="s">
        <v>554</v>
      </c>
      <c r="L388" s="155" t="s">
        <v>288</v>
      </c>
      <c r="M388" s="156" t="s">
        <v>1</v>
      </c>
      <c r="N388" s="156" t="s">
        <v>732</v>
      </c>
      <c r="O388" s="156" t="s">
        <v>290</v>
      </c>
      <c r="P388" s="156" t="s">
        <v>36</v>
      </c>
      <c r="Q388" s="156" t="s">
        <v>290</v>
      </c>
      <c r="R388" s="155" t="s">
        <v>291</v>
      </c>
      <c r="S388" s="156" t="s">
        <v>556</v>
      </c>
      <c r="T388" s="155" t="s">
        <v>557</v>
      </c>
      <c r="U388" s="155" t="s">
        <v>558</v>
      </c>
      <c r="V388" s="156" t="s">
        <v>294</v>
      </c>
      <c r="W388" s="156" t="s">
        <v>290</v>
      </c>
      <c r="X388" s="156" t="s">
        <v>290</v>
      </c>
      <c r="Y388" s="156" t="s">
        <v>487</v>
      </c>
      <c r="Z388" s="156" t="s">
        <v>290</v>
      </c>
      <c r="AA388" s="156" t="s">
        <v>290</v>
      </c>
      <c r="AB388" s="156" t="s">
        <v>1136</v>
      </c>
      <c r="AC388" s="156" t="s">
        <v>290</v>
      </c>
      <c r="AD388" s="156" t="s">
        <v>290</v>
      </c>
      <c r="AE388" s="156" t="s">
        <v>290</v>
      </c>
      <c r="AF388" s="157" t="s">
        <v>653</v>
      </c>
      <c r="AG388" s="156" t="s">
        <v>290</v>
      </c>
      <c r="AH388" s="155" t="s">
        <v>297</v>
      </c>
      <c r="AI388" s="155" t="s">
        <v>297</v>
      </c>
      <c r="AJ388" s="156" t="s">
        <v>290</v>
      </c>
      <c r="AK388" s="158" t="s">
        <v>298</v>
      </c>
      <c r="AL388" s="159" t="s">
        <v>299</v>
      </c>
    </row>
    <row r="389" spans="1:38" ht="409.5" x14ac:dyDescent="0.25">
      <c r="A389" s="94" t="str">
        <f t="shared" si="5"/>
        <v>Физические лица за исключением лиц с ОВЗ и инвалидов32.06.01 Медико-профилактическое делоОчная</v>
      </c>
      <c r="B389" s="153">
        <v>384</v>
      </c>
      <c r="C389" s="154" t="s">
        <v>281</v>
      </c>
      <c r="D389" s="154" t="s">
        <v>1099</v>
      </c>
      <c r="E389" s="155" t="s">
        <v>282</v>
      </c>
      <c r="F389" s="154" t="s">
        <v>550</v>
      </c>
      <c r="G389" s="154" t="s">
        <v>551</v>
      </c>
      <c r="H389" s="155" t="s">
        <v>734</v>
      </c>
      <c r="I389" s="155"/>
      <c r="J389" s="154" t="s">
        <v>553</v>
      </c>
      <c r="K389" s="156" t="s">
        <v>554</v>
      </c>
      <c r="L389" s="155" t="s">
        <v>288</v>
      </c>
      <c r="M389" s="156" t="s">
        <v>1</v>
      </c>
      <c r="N389" s="156" t="s">
        <v>735</v>
      </c>
      <c r="O389" s="156" t="s">
        <v>290</v>
      </c>
      <c r="P389" s="156" t="s">
        <v>2</v>
      </c>
      <c r="Q389" s="156" t="s">
        <v>290</v>
      </c>
      <c r="R389" s="155" t="s">
        <v>291</v>
      </c>
      <c r="S389" s="156" t="s">
        <v>556</v>
      </c>
      <c r="T389" s="155" t="s">
        <v>557</v>
      </c>
      <c r="U389" s="155" t="s">
        <v>558</v>
      </c>
      <c r="V389" s="156" t="s">
        <v>294</v>
      </c>
      <c r="W389" s="156" t="s">
        <v>290</v>
      </c>
      <c r="X389" s="156" t="s">
        <v>290</v>
      </c>
      <c r="Y389" s="156" t="s">
        <v>487</v>
      </c>
      <c r="Z389" s="156" t="s">
        <v>290</v>
      </c>
      <c r="AA389" s="156" t="s">
        <v>290</v>
      </c>
      <c r="AB389" s="156" t="s">
        <v>1141</v>
      </c>
      <c r="AC389" s="156" t="s">
        <v>290</v>
      </c>
      <c r="AD389" s="156" t="s">
        <v>290</v>
      </c>
      <c r="AE389" s="156" t="s">
        <v>290</v>
      </c>
      <c r="AF389" s="157" t="s">
        <v>586</v>
      </c>
      <c r="AG389" s="156" t="s">
        <v>290</v>
      </c>
      <c r="AH389" s="155" t="s">
        <v>297</v>
      </c>
      <c r="AI389" s="155" t="s">
        <v>297</v>
      </c>
      <c r="AJ389" s="156" t="s">
        <v>290</v>
      </c>
      <c r="AK389" s="158" t="s">
        <v>298</v>
      </c>
      <c r="AL389" s="159" t="s">
        <v>299</v>
      </c>
    </row>
    <row r="390" spans="1:38" ht="409.5" x14ac:dyDescent="0.25">
      <c r="A390" s="94" t="str">
        <f t="shared" si="5"/>
        <v>Физические лица за исключением лиц с ОВЗ и инвалидов32.06.01 Медико-профилактическое делоЗаочная</v>
      </c>
      <c r="B390" s="153">
        <v>385</v>
      </c>
      <c r="C390" s="154" t="s">
        <v>281</v>
      </c>
      <c r="D390" s="154" t="s">
        <v>1099</v>
      </c>
      <c r="E390" s="155" t="s">
        <v>282</v>
      </c>
      <c r="F390" s="154" t="s">
        <v>550</v>
      </c>
      <c r="G390" s="154" t="s">
        <v>551</v>
      </c>
      <c r="H390" s="155" t="s">
        <v>736</v>
      </c>
      <c r="I390" s="155"/>
      <c r="J390" s="154" t="s">
        <v>553</v>
      </c>
      <c r="K390" s="156" t="s">
        <v>554</v>
      </c>
      <c r="L390" s="155" t="s">
        <v>288</v>
      </c>
      <c r="M390" s="156" t="s">
        <v>1</v>
      </c>
      <c r="N390" s="156" t="s">
        <v>735</v>
      </c>
      <c r="O390" s="156" t="s">
        <v>290</v>
      </c>
      <c r="P390" s="156" t="s">
        <v>36</v>
      </c>
      <c r="Q390" s="156" t="s">
        <v>290</v>
      </c>
      <c r="R390" s="155" t="s">
        <v>291</v>
      </c>
      <c r="S390" s="156" t="s">
        <v>556</v>
      </c>
      <c r="T390" s="155" t="s">
        <v>557</v>
      </c>
      <c r="U390" s="155" t="s">
        <v>558</v>
      </c>
      <c r="V390" s="156" t="s">
        <v>294</v>
      </c>
      <c r="W390" s="156" t="s">
        <v>290</v>
      </c>
      <c r="X390" s="156" t="s">
        <v>290</v>
      </c>
      <c r="Y390" s="156" t="s">
        <v>487</v>
      </c>
      <c r="Z390" s="156" t="s">
        <v>290</v>
      </c>
      <c r="AA390" s="156" t="s">
        <v>290</v>
      </c>
      <c r="AB390" s="156" t="s">
        <v>1140</v>
      </c>
      <c r="AC390" s="156" t="s">
        <v>290</v>
      </c>
      <c r="AD390" s="156" t="s">
        <v>290</v>
      </c>
      <c r="AE390" s="156" t="s">
        <v>290</v>
      </c>
      <c r="AF390" s="157" t="s">
        <v>586</v>
      </c>
      <c r="AG390" s="156" t="s">
        <v>290</v>
      </c>
      <c r="AH390" s="155" t="s">
        <v>297</v>
      </c>
      <c r="AI390" s="155" t="s">
        <v>297</v>
      </c>
      <c r="AJ390" s="156" t="s">
        <v>290</v>
      </c>
      <c r="AK390" s="158" t="s">
        <v>298</v>
      </c>
      <c r="AL390" s="159" t="s">
        <v>299</v>
      </c>
    </row>
    <row r="391" spans="1:38" ht="409.5" x14ac:dyDescent="0.25">
      <c r="A391" s="94" t="str">
        <f t="shared" ref="A391:A441" si="6">M391&amp;N391&amp;O391&amp;P391</f>
        <v>Физические лица за исключением лиц с ОВЗ и инвалидов37.06.01 Психологические наукиОчная</v>
      </c>
      <c r="B391" s="153">
        <v>386</v>
      </c>
      <c r="C391" s="154" t="s">
        <v>281</v>
      </c>
      <c r="D391" s="154" t="s">
        <v>1099</v>
      </c>
      <c r="E391" s="155" t="s">
        <v>282</v>
      </c>
      <c r="F391" s="154" t="s">
        <v>550</v>
      </c>
      <c r="G391" s="154" t="s">
        <v>551</v>
      </c>
      <c r="H391" s="155" t="s">
        <v>573</v>
      </c>
      <c r="I391" s="155"/>
      <c r="J391" s="154" t="s">
        <v>553</v>
      </c>
      <c r="K391" s="156" t="s">
        <v>554</v>
      </c>
      <c r="L391" s="155" t="s">
        <v>288</v>
      </c>
      <c r="M391" s="156" t="s">
        <v>1</v>
      </c>
      <c r="N391" s="156" t="s">
        <v>572</v>
      </c>
      <c r="O391" s="156" t="s">
        <v>290</v>
      </c>
      <c r="P391" s="156" t="s">
        <v>2</v>
      </c>
      <c r="Q391" s="156" t="s">
        <v>290</v>
      </c>
      <c r="R391" s="155" t="s">
        <v>291</v>
      </c>
      <c r="S391" s="156" t="s">
        <v>556</v>
      </c>
      <c r="T391" s="155" t="s">
        <v>557</v>
      </c>
      <c r="U391" s="155" t="s">
        <v>558</v>
      </c>
      <c r="V391" s="156" t="s">
        <v>294</v>
      </c>
      <c r="W391" s="156" t="s">
        <v>290</v>
      </c>
      <c r="X391" s="156" t="s">
        <v>290</v>
      </c>
      <c r="Y391" s="156" t="s">
        <v>487</v>
      </c>
      <c r="Z391" s="156" t="s">
        <v>290</v>
      </c>
      <c r="AA391" s="156" t="s">
        <v>290</v>
      </c>
      <c r="AB391" s="156" t="s">
        <v>1136</v>
      </c>
      <c r="AC391" s="156" t="s">
        <v>290</v>
      </c>
      <c r="AD391" s="156" t="s">
        <v>290</v>
      </c>
      <c r="AE391" s="156" t="s">
        <v>290</v>
      </c>
      <c r="AF391" s="157" t="s">
        <v>488</v>
      </c>
      <c r="AG391" s="156" t="s">
        <v>290</v>
      </c>
      <c r="AH391" s="155" t="s">
        <v>297</v>
      </c>
      <c r="AI391" s="155" t="s">
        <v>297</v>
      </c>
      <c r="AJ391" s="156" t="s">
        <v>290</v>
      </c>
      <c r="AK391" s="158" t="s">
        <v>298</v>
      </c>
      <c r="AL391" s="159" t="s">
        <v>299</v>
      </c>
    </row>
    <row r="392" spans="1:38" ht="409.5" x14ac:dyDescent="0.25">
      <c r="A392" s="94" t="str">
        <f t="shared" si="6"/>
        <v>Физические лица за исключением лиц с ОВЗ и инвалидов37.06.01 Психологические наукиЗаочная</v>
      </c>
      <c r="B392" s="153">
        <v>387</v>
      </c>
      <c r="C392" s="154" t="s">
        <v>281</v>
      </c>
      <c r="D392" s="154" t="s">
        <v>1099</v>
      </c>
      <c r="E392" s="155" t="s">
        <v>282</v>
      </c>
      <c r="F392" s="154" t="s">
        <v>550</v>
      </c>
      <c r="G392" s="154" t="s">
        <v>551</v>
      </c>
      <c r="H392" s="155" t="s">
        <v>571</v>
      </c>
      <c r="I392" s="155"/>
      <c r="J392" s="154" t="s">
        <v>553</v>
      </c>
      <c r="K392" s="156" t="s">
        <v>554</v>
      </c>
      <c r="L392" s="155" t="s">
        <v>288</v>
      </c>
      <c r="M392" s="156" t="s">
        <v>1</v>
      </c>
      <c r="N392" s="156" t="s">
        <v>572</v>
      </c>
      <c r="O392" s="156" t="s">
        <v>290</v>
      </c>
      <c r="P392" s="156" t="s">
        <v>36</v>
      </c>
      <c r="Q392" s="156" t="s">
        <v>290</v>
      </c>
      <c r="R392" s="155" t="s">
        <v>291</v>
      </c>
      <c r="S392" s="156" t="s">
        <v>556</v>
      </c>
      <c r="T392" s="155" t="s">
        <v>557</v>
      </c>
      <c r="U392" s="155" t="s">
        <v>558</v>
      </c>
      <c r="V392" s="156" t="s">
        <v>294</v>
      </c>
      <c r="W392" s="156" t="s">
        <v>290</v>
      </c>
      <c r="X392" s="156" t="s">
        <v>290</v>
      </c>
      <c r="Y392" s="156" t="s">
        <v>487</v>
      </c>
      <c r="Z392" s="156" t="s">
        <v>290</v>
      </c>
      <c r="AA392" s="156" t="s">
        <v>290</v>
      </c>
      <c r="AB392" s="156" t="s">
        <v>1136</v>
      </c>
      <c r="AC392" s="156" t="s">
        <v>290</v>
      </c>
      <c r="AD392" s="156" t="s">
        <v>290</v>
      </c>
      <c r="AE392" s="156" t="s">
        <v>290</v>
      </c>
      <c r="AF392" s="157" t="s">
        <v>630</v>
      </c>
      <c r="AG392" s="156" t="s">
        <v>290</v>
      </c>
      <c r="AH392" s="155" t="s">
        <v>297</v>
      </c>
      <c r="AI392" s="155" t="s">
        <v>297</v>
      </c>
      <c r="AJ392" s="156" t="s">
        <v>290</v>
      </c>
      <c r="AK392" s="158" t="s">
        <v>298</v>
      </c>
      <c r="AL392" s="159" t="s">
        <v>299</v>
      </c>
    </row>
    <row r="393" spans="1:38" ht="409.5" x14ac:dyDescent="0.25">
      <c r="A393" s="94" t="str">
        <f t="shared" si="6"/>
        <v>Физические лица за исключением лиц с ОВЗ и инвалидов38.06.01 ЭкономикаОчная</v>
      </c>
      <c r="B393" s="153">
        <v>388</v>
      </c>
      <c r="C393" s="154" t="s">
        <v>281</v>
      </c>
      <c r="D393" s="154" t="s">
        <v>1099</v>
      </c>
      <c r="E393" s="155" t="s">
        <v>282</v>
      </c>
      <c r="F393" s="154" t="s">
        <v>550</v>
      </c>
      <c r="G393" s="154" t="s">
        <v>551</v>
      </c>
      <c r="H393" s="155" t="s">
        <v>711</v>
      </c>
      <c r="I393" s="155"/>
      <c r="J393" s="154" t="s">
        <v>553</v>
      </c>
      <c r="K393" s="156" t="s">
        <v>554</v>
      </c>
      <c r="L393" s="155" t="s">
        <v>288</v>
      </c>
      <c r="M393" s="156" t="s">
        <v>1</v>
      </c>
      <c r="N393" s="156" t="s">
        <v>710</v>
      </c>
      <c r="O393" s="156" t="s">
        <v>290</v>
      </c>
      <c r="P393" s="156" t="s">
        <v>2</v>
      </c>
      <c r="Q393" s="156" t="s">
        <v>290</v>
      </c>
      <c r="R393" s="155" t="s">
        <v>291</v>
      </c>
      <c r="S393" s="156" t="s">
        <v>556</v>
      </c>
      <c r="T393" s="155" t="s">
        <v>557</v>
      </c>
      <c r="U393" s="155" t="s">
        <v>558</v>
      </c>
      <c r="V393" s="156" t="s">
        <v>294</v>
      </c>
      <c r="W393" s="156" t="s">
        <v>290</v>
      </c>
      <c r="X393" s="156" t="s">
        <v>290</v>
      </c>
      <c r="Y393" s="156" t="s">
        <v>487</v>
      </c>
      <c r="Z393" s="156" t="s">
        <v>290</v>
      </c>
      <c r="AA393" s="156" t="s">
        <v>290</v>
      </c>
      <c r="AB393" s="156" t="s">
        <v>1136</v>
      </c>
      <c r="AC393" s="156" t="s">
        <v>290</v>
      </c>
      <c r="AD393" s="156" t="s">
        <v>290</v>
      </c>
      <c r="AE393" s="156" t="s">
        <v>290</v>
      </c>
      <c r="AF393" s="157" t="s">
        <v>586</v>
      </c>
      <c r="AG393" s="156" t="s">
        <v>290</v>
      </c>
      <c r="AH393" s="155" t="s">
        <v>297</v>
      </c>
      <c r="AI393" s="155" t="s">
        <v>297</v>
      </c>
      <c r="AJ393" s="156" t="s">
        <v>290</v>
      </c>
      <c r="AK393" s="158" t="s">
        <v>298</v>
      </c>
      <c r="AL393" s="159" t="s">
        <v>299</v>
      </c>
    </row>
    <row r="394" spans="1:38" ht="409.5" x14ac:dyDescent="0.25">
      <c r="A394" s="94" t="str">
        <f t="shared" si="6"/>
        <v>Физические лица за исключением лиц с ОВЗ и инвалидов38.06.01 ЭкономикаЗаочная</v>
      </c>
      <c r="B394" s="153">
        <v>389</v>
      </c>
      <c r="C394" s="154" t="s">
        <v>281</v>
      </c>
      <c r="D394" s="154" t="s">
        <v>1099</v>
      </c>
      <c r="E394" s="155" t="s">
        <v>282</v>
      </c>
      <c r="F394" s="154" t="s">
        <v>550</v>
      </c>
      <c r="G394" s="154" t="s">
        <v>551</v>
      </c>
      <c r="H394" s="155" t="s">
        <v>709</v>
      </c>
      <c r="I394" s="155"/>
      <c r="J394" s="154" t="s">
        <v>553</v>
      </c>
      <c r="K394" s="156" t="s">
        <v>554</v>
      </c>
      <c r="L394" s="155" t="s">
        <v>288</v>
      </c>
      <c r="M394" s="156" t="s">
        <v>1</v>
      </c>
      <c r="N394" s="156" t="s">
        <v>710</v>
      </c>
      <c r="O394" s="156" t="s">
        <v>290</v>
      </c>
      <c r="P394" s="156" t="s">
        <v>36</v>
      </c>
      <c r="Q394" s="156" t="s">
        <v>290</v>
      </c>
      <c r="R394" s="155" t="s">
        <v>291</v>
      </c>
      <c r="S394" s="156" t="s">
        <v>556</v>
      </c>
      <c r="T394" s="155" t="s">
        <v>557</v>
      </c>
      <c r="U394" s="155" t="s">
        <v>558</v>
      </c>
      <c r="V394" s="156" t="s">
        <v>294</v>
      </c>
      <c r="W394" s="156" t="s">
        <v>290</v>
      </c>
      <c r="X394" s="156" t="s">
        <v>290</v>
      </c>
      <c r="Y394" s="156" t="s">
        <v>487</v>
      </c>
      <c r="Z394" s="156" t="s">
        <v>290</v>
      </c>
      <c r="AA394" s="156" t="s">
        <v>290</v>
      </c>
      <c r="AB394" s="156" t="s">
        <v>1136</v>
      </c>
      <c r="AC394" s="156" t="s">
        <v>290</v>
      </c>
      <c r="AD394" s="156" t="s">
        <v>290</v>
      </c>
      <c r="AE394" s="156" t="s">
        <v>290</v>
      </c>
      <c r="AF394" s="157" t="s">
        <v>586</v>
      </c>
      <c r="AG394" s="156" t="s">
        <v>290</v>
      </c>
      <c r="AH394" s="155" t="s">
        <v>297</v>
      </c>
      <c r="AI394" s="155" t="s">
        <v>297</v>
      </c>
      <c r="AJ394" s="156" t="s">
        <v>290</v>
      </c>
      <c r="AK394" s="158" t="s">
        <v>298</v>
      </c>
      <c r="AL394" s="159" t="s">
        <v>299</v>
      </c>
    </row>
    <row r="395" spans="1:38" ht="409.5" x14ac:dyDescent="0.25">
      <c r="A395" s="94" t="str">
        <f t="shared" si="6"/>
        <v>Физические лица за исключением лиц с ОВЗ и инвалидов39.06.01 Социологические наукиОчная</v>
      </c>
      <c r="B395" s="153">
        <v>390</v>
      </c>
      <c r="C395" s="154" t="s">
        <v>281</v>
      </c>
      <c r="D395" s="154" t="s">
        <v>1099</v>
      </c>
      <c r="E395" s="155" t="s">
        <v>282</v>
      </c>
      <c r="F395" s="154" t="s">
        <v>550</v>
      </c>
      <c r="G395" s="154" t="s">
        <v>551</v>
      </c>
      <c r="H395" s="155" t="s">
        <v>552</v>
      </c>
      <c r="I395" s="155"/>
      <c r="J395" s="154" t="s">
        <v>553</v>
      </c>
      <c r="K395" s="156" t="s">
        <v>554</v>
      </c>
      <c r="L395" s="155" t="s">
        <v>288</v>
      </c>
      <c r="M395" s="156" t="s">
        <v>1</v>
      </c>
      <c r="N395" s="156" t="s">
        <v>555</v>
      </c>
      <c r="O395" s="156" t="s">
        <v>290</v>
      </c>
      <c r="P395" s="156" t="s">
        <v>2</v>
      </c>
      <c r="Q395" s="156" t="s">
        <v>290</v>
      </c>
      <c r="R395" s="155" t="s">
        <v>291</v>
      </c>
      <c r="S395" s="156" t="s">
        <v>556</v>
      </c>
      <c r="T395" s="155" t="s">
        <v>557</v>
      </c>
      <c r="U395" s="155" t="s">
        <v>558</v>
      </c>
      <c r="V395" s="156" t="s">
        <v>294</v>
      </c>
      <c r="W395" s="156" t="s">
        <v>290</v>
      </c>
      <c r="X395" s="156" t="s">
        <v>290</v>
      </c>
      <c r="Y395" s="156" t="s">
        <v>487</v>
      </c>
      <c r="Z395" s="156" t="s">
        <v>290</v>
      </c>
      <c r="AA395" s="156" t="s">
        <v>290</v>
      </c>
      <c r="AB395" s="156" t="s">
        <v>1136</v>
      </c>
      <c r="AC395" s="156" t="s">
        <v>290</v>
      </c>
      <c r="AD395" s="156" t="s">
        <v>290</v>
      </c>
      <c r="AE395" s="156" t="s">
        <v>290</v>
      </c>
      <c r="AF395" s="157" t="s">
        <v>493</v>
      </c>
      <c r="AG395" s="156" t="s">
        <v>290</v>
      </c>
      <c r="AH395" s="155" t="s">
        <v>297</v>
      </c>
      <c r="AI395" s="155" t="s">
        <v>297</v>
      </c>
      <c r="AJ395" s="156" t="s">
        <v>290</v>
      </c>
      <c r="AK395" s="158" t="s">
        <v>298</v>
      </c>
      <c r="AL395" s="159" t="s">
        <v>299</v>
      </c>
    </row>
    <row r="396" spans="1:38" ht="409.5" x14ac:dyDescent="0.25">
      <c r="A396" s="94" t="str">
        <f t="shared" si="6"/>
        <v>Физические лица за исключением лиц с ОВЗ и инвалидов39.06.01 Социологические наукиЗаочная</v>
      </c>
      <c r="B396" s="153">
        <v>391</v>
      </c>
      <c r="C396" s="154" t="s">
        <v>281</v>
      </c>
      <c r="D396" s="154" t="s">
        <v>1099</v>
      </c>
      <c r="E396" s="155" t="s">
        <v>282</v>
      </c>
      <c r="F396" s="154" t="s">
        <v>550</v>
      </c>
      <c r="G396" s="154" t="s">
        <v>551</v>
      </c>
      <c r="H396" s="155" t="s">
        <v>979</v>
      </c>
      <c r="I396" s="155"/>
      <c r="J396" s="154" t="s">
        <v>553</v>
      </c>
      <c r="K396" s="156" t="s">
        <v>554</v>
      </c>
      <c r="L396" s="155" t="s">
        <v>288</v>
      </c>
      <c r="M396" s="156" t="s">
        <v>1</v>
      </c>
      <c r="N396" s="156" t="s">
        <v>555</v>
      </c>
      <c r="O396" s="156" t="s">
        <v>290</v>
      </c>
      <c r="P396" s="156" t="s">
        <v>36</v>
      </c>
      <c r="Q396" s="156" t="s">
        <v>290</v>
      </c>
      <c r="R396" s="155" t="s">
        <v>291</v>
      </c>
      <c r="S396" s="156" t="s">
        <v>556</v>
      </c>
      <c r="T396" s="155" t="s">
        <v>557</v>
      </c>
      <c r="U396" s="155" t="s">
        <v>558</v>
      </c>
      <c r="V396" s="156" t="s">
        <v>294</v>
      </c>
      <c r="W396" s="156" t="s">
        <v>290</v>
      </c>
      <c r="X396" s="156" t="s">
        <v>290</v>
      </c>
      <c r="Y396" s="156" t="s">
        <v>295</v>
      </c>
      <c r="Z396" s="156" t="s">
        <v>290</v>
      </c>
      <c r="AA396" s="156" t="s">
        <v>290</v>
      </c>
      <c r="AB396" s="156" t="s">
        <v>1136</v>
      </c>
      <c r="AC396" s="156" t="s">
        <v>290</v>
      </c>
      <c r="AD396" s="156" t="s">
        <v>290</v>
      </c>
      <c r="AE396" s="156" t="s">
        <v>290</v>
      </c>
      <c r="AF396" s="157" t="s">
        <v>493</v>
      </c>
      <c r="AG396" s="156" t="s">
        <v>290</v>
      </c>
      <c r="AH396" s="155" t="s">
        <v>297</v>
      </c>
      <c r="AI396" s="155" t="s">
        <v>297</v>
      </c>
      <c r="AJ396" s="156" t="s">
        <v>290</v>
      </c>
      <c r="AK396" s="158" t="s">
        <v>298</v>
      </c>
      <c r="AL396" s="159" t="s">
        <v>299</v>
      </c>
    </row>
    <row r="397" spans="1:38" ht="409.5" x14ac:dyDescent="0.25">
      <c r="A397" s="94" t="str">
        <f t="shared" si="6"/>
        <v>Физические лица за исключением лиц с ОВЗ и инвалидов40.06.01 ЮриспруденцияОчная</v>
      </c>
      <c r="B397" s="153">
        <v>392</v>
      </c>
      <c r="C397" s="154" t="s">
        <v>281</v>
      </c>
      <c r="D397" s="154" t="s">
        <v>1099</v>
      </c>
      <c r="E397" s="155" t="s">
        <v>282</v>
      </c>
      <c r="F397" s="154" t="s">
        <v>550</v>
      </c>
      <c r="G397" s="154" t="s">
        <v>551</v>
      </c>
      <c r="H397" s="155" t="s">
        <v>714</v>
      </c>
      <c r="I397" s="155"/>
      <c r="J397" s="154" t="s">
        <v>553</v>
      </c>
      <c r="K397" s="156" t="s">
        <v>554</v>
      </c>
      <c r="L397" s="155" t="s">
        <v>288</v>
      </c>
      <c r="M397" s="156" t="s">
        <v>1</v>
      </c>
      <c r="N397" s="156" t="s">
        <v>713</v>
      </c>
      <c r="O397" s="156" t="s">
        <v>290</v>
      </c>
      <c r="P397" s="156" t="s">
        <v>2</v>
      </c>
      <c r="Q397" s="156" t="s">
        <v>290</v>
      </c>
      <c r="R397" s="155" t="s">
        <v>291</v>
      </c>
      <c r="S397" s="156" t="s">
        <v>556</v>
      </c>
      <c r="T397" s="155" t="s">
        <v>557</v>
      </c>
      <c r="U397" s="155" t="s">
        <v>558</v>
      </c>
      <c r="V397" s="156" t="s">
        <v>294</v>
      </c>
      <c r="W397" s="156" t="s">
        <v>290</v>
      </c>
      <c r="X397" s="156" t="s">
        <v>290</v>
      </c>
      <c r="Y397" s="156" t="s">
        <v>487</v>
      </c>
      <c r="Z397" s="156" t="s">
        <v>290</v>
      </c>
      <c r="AA397" s="156" t="s">
        <v>290</v>
      </c>
      <c r="AB397" s="156" t="s">
        <v>1136</v>
      </c>
      <c r="AC397" s="156" t="s">
        <v>290</v>
      </c>
      <c r="AD397" s="156" t="s">
        <v>290</v>
      </c>
      <c r="AE397" s="156" t="s">
        <v>290</v>
      </c>
      <c r="AF397" s="157" t="s">
        <v>586</v>
      </c>
      <c r="AG397" s="156" t="s">
        <v>290</v>
      </c>
      <c r="AH397" s="155" t="s">
        <v>297</v>
      </c>
      <c r="AI397" s="155" t="s">
        <v>297</v>
      </c>
      <c r="AJ397" s="156" t="s">
        <v>290</v>
      </c>
      <c r="AK397" s="158" t="s">
        <v>298</v>
      </c>
      <c r="AL397" s="159" t="s">
        <v>299</v>
      </c>
    </row>
    <row r="398" spans="1:38" ht="409.5" x14ac:dyDescent="0.25">
      <c r="A398" s="94" t="str">
        <f t="shared" si="6"/>
        <v>Физические лица за исключением лиц с ОВЗ и инвалидов40.06.01 ЮриспруденцияЗаочная</v>
      </c>
      <c r="B398" s="153">
        <v>393</v>
      </c>
      <c r="C398" s="154" t="s">
        <v>281</v>
      </c>
      <c r="D398" s="154" t="s">
        <v>1099</v>
      </c>
      <c r="E398" s="155" t="s">
        <v>282</v>
      </c>
      <c r="F398" s="154" t="s">
        <v>550</v>
      </c>
      <c r="G398" s="154" t="s">
        <v>551</v>
      </c>
      <c r="H398" s="155" t="s">
        <v>712</v>
      </c>
      <c r="I398" s="155"/>
      <c r="J398" s="154" t="s">
        <v>553</v>
      </c>
      <c r="K398" s="156" t="s">
        <v>554</v>
      </c>
      <c r="L398" s="155" t="s">
        <v>288</v>
      </c>
      <c r="M398" s="156" t="s">
        <v>1</v>
      </c>
      <c r="N398" s="156" t="s">
        <v>713</v>
      </c>
      <c r="O398" s="156" t="s">
        <v>290</v>
      </c>
      <c r="P398" s="156" t="s">
        <v>36</v>
      </c>
      <c r="Q398" s="156" t="s">
        <v>290</v>
      </c>
      <c r="R398" s="155" t="s">
        <v>291</v>
      </c>
      <c r="S398" s="156" t="s">
        <v>556</v>
      </c>
      <c r="T398" s="155" t="s">
        <v>557</v>
      </c>
      <c r="U398" s="155" t="s">
        <v>558</v>
      </c>
      <c r="V398" s="156" t="s">
        <v>294</v>
      </c>
      <c r="W398" s="156" t="s">
        <v>290</v>
      </c>
      <c r="X398" s="156" t="s">
        <v>290</v>
      </c>
      <c r="Y398" s="156" t="s">
        <v>487</v>
      </c>
      <c r="Z398" s="156" t="s">
        <v>290</v>
      </c>
      <c r="AA398" s="156" t="s">
        <v>290</v>
      </c>
      <c r="AB398" s="156" t="s">
        <v>1136</v>
      </c>
      <c r="AC398" s="156" t="s">
        <v>290</v>
      </c>
      <c r="AD398" s="156" t="s">
        <v>290</v>
      </c>
      <c r="AE398" s="156" t="s">
        <v>290</v>
      </c>
      <c r="AF398" s="157" t="s">
        <v>586</v>
      </c>
      <c r="AG398" s="156" t="s">
        <v>290</v>
      </c>
      <c r="AH398" s="155" t="s">
        <v>297</v>
      </c>
      <c r="AI398" s="155" t="s">
        <v>297</v>
      </c>
      <c r="AJ398" s="156" t="s">
        <v>290</v>
      </c>
      <c r="AK398" s="158" t="s">
        <v>298</v>
      </c>
      <c r="AL398" s="159" t="s">
        <v>299</v>
      </c>
    </row>
    <row r="399" spans="1:38" ht="409.5" x14ac:dyDescent="0.25">
      <c r="A399" s="94" t="str">
        <f t="shared" si="6"/>
        <v>Физические лица за исключением лиц с ОВЗ и инвалидов44.06.01 Образование и педагогические наукиОчная</v>
      </c>
      <c r="B399" s="153">
        <v>394</v>
      </c>
      <c r="C399" s="154" t="s">
        <v>281</v>
      </c>
      <c r="D399" s="154" t="s">
        <v>1099</v>
      </c>
      <c r="E399" s="155" t="s">
        <v>282</v>
      </c>
      <c r="F399" s="154" t="s">
        <v>550</v>
      </c>
      <c r="G399" s="154" t="s">
        <v>551</v>
      </c>
      <c r="H399" s="155" t="s">
        <v>560</v>
      </c>
      <c r="I399" s="155"/>
      <c r="J399" s="154" t="s">
        <v>553</v>
      </c>
      <c r="K399" s="156" t="s">
        <v>554</v>
      </c>
      <c r="L399" s="155" t="s">
        <v>288</v>
      </c>
      <c r="M399" s="156" t="s">
        <v>1</v>
      </c>
      <c r="N399" s="156" t="s">
        <v>561</v>
      </c>
      <c r="O399" s="156" t="s">
        <v>290</v>
      </c>
      <c r="P399" s="156" t="s">
        <v>2</v>
      </c>
      <c r="Q399" s="156" t="s">
        <v>290</v>
      </c>
      <c r="R399" s="155" t="s">
        <v>291</v>
      </c>
      <c r="S399" s="156" t="s">
        <v>556</v>
      </c>
      <c r="T399" s="155" t="s">
        <v>557</v>
      </c>
      <c r="U399" s="155" t="s">
        <v>558</v>
      </c>
      <c r="V399" s="156" t="s">
        <v>294</v>
      </c>
      <c r="W399" s="156" t="s">
        <v>290</v>
      </c>
      <c r="X399" s="156" t="s">
        <v>290</v>
      </c>
      <c r="Y399" s="156" t="s">
        <v>487</v>
      </c>
      <c r="Z399" s="156" t="s">
        <v>290</v>
      </c>
      <c r="AA399" s="156" t="s">
        <v>290</v>
      </c>
      <c r="AB399" s="156" t="s">
        <v>1136</v>
      </c>
      <c r="AC399" s="156" t="s">
        <v>290</v>
      </c>
      <c r="AD399" s="156" t="s">
        <v>290</v>
      </c>
      <c r="AE399" s="156" t="s">
        <v>290</v>
      </c>
      <c r="AF399" s="157" t="s">
        <v>488</v>
      </c>
      <c r="AG399" s="156" t="s">
        <v>290</v>
      </c>
      <c r="AH399" s="155" t="s">
        <v>297</v>
      </c>
      <c r="AI399" s="155" t="s">
        <v>297</v>
      </c>
      <c r="AJ399" s="156" t="s">
        <v>290</v>
      </c>
      <c r="AK399" s="158" t="s">
        <v>298</v>
      </c>
      <c r="AL399" s="159" t="s">
        <v>299</v>
      </c>
    </row>
    <row r="400" spans="1:38" ht="409.5" x14ac:dyDescent="0.25">
      <c r="A400" s="94" t="str">
        <f t="shared" si="6"/>
        <v>Физические лица за исключением лиц с ОВЗ и инвалидов44.06.01 Образование и педагогические наукиЗаочная</v>
      </c>
      <c r="B400" s="153">
        <v>395</v>
      </c>
      <c r="C400" s="154" t="s">
        <v>281</v>
      </c>
      <c r="D400" s="154" t="s">
        <v>1099</v>
      </c>
      <c r="E400" s="155" t="s">
        <v>282</v>
      </c>
      <c r="F400" s="154" t="s">
        <v>550</v>
      </c>
      <c r="G400" s="154" t="s">
        <v>551</v>
      </c>
      <c r="H400" s="155" t="s">
        <v>562</v>
      </c>
      <c r="I400" s="155"/>
      <c r="J400" s="154" t="s">
        <v>553</v>
      </c>
      <c r="K400" s="156" t="s">
        <v>554</v>
      </c>
      <c r="L400" s="155" t="s">
        <v>288</v>
      </c>
      <c r="M400" s="156" t="s">
        <v>1</v>
      </c>
      <c r="N400" s="156" t="s">
        <v>561</v>
      </c>
      <c r="O400" s="156" t="s">
        <v>290</v>
      </c>
      <c r="P400" s="156" t="s">
        <v>36</v>
      </c>
      <c r="Q400" s="156" t="s">
        <v>290</v>
      </c>
      <c r="R400" s="155" t="s">
        <v>291</v>
      </c>
      <c r="S400" s="156" t="s">
        <v>556</v>
      </c>
      <c r="T400" s="155" t="s">
        <v>557</v>
      </c>
      <c r="U400" s="155" t="s">
        <v>558</v>
      </c>
      <c r="V400" s="156" t="s">
        <v>294</v>
      </c>
      <c r="W400" s="156" t="s">
        <v>290</v>
      </c>
      <c r="X400" s="156" t="s">
        <v>290</v>
      </c>
      <c r="Y400" s="156" t="s">
        <v>487</v>
      </c>
      <c r="Z400" s="156" t="s">
        <v>290</v>
      </c>
      <c r="AA400" s="156" t="s">
        <v>290</v>
      </c>
      <c r="AB400" s="156" t="s">
        <v>1136</v>
      </c>
      <c r="AC400" s="156" t="s">
        <v>290</v>
      </c>
      <c r="AD400" s="156" t="s">
        <v>290</v>
      </c>
      <c r="AE400" s="156" t="s">
        <v>290</v>
      </c>
      <c r="AF400" s="157" t="s">
        <v>488</v>
      </c>
      <c r="AG400" s="156" t="s">
        <v>290</v>
      </c>
      <c r="AH400" s="155" t="s">
        <v>297</v>
      </c>
      <c r="AI400" s="155" t="s">
        <v>297</v>
      </c>
      <c r="AJ400" s="156" t="s">
        <v>290</v>
      </c>
      <c r="AK400" s="158" t="s">
        <v>298</v>
      </c>
      <c r="AL400" s="159" t="s">
        <v>299</v>
      </c>
    </row>
    <row r="401" spans="1:38" ht="409.5" x14ac:dyDescent="0.25">
      <c r="A401" s="94" t="str">
        <f t="shared" si="6"/>
        <v>Физические лица с ОВЗ и инвалиды44.06.01 Образование и педагогические наукиОчная</v>
      </c>
      <c r="B401" s="153">
        <v>396</v>
      </c>
      <c r="C401" s="154" t="s">
        <v>281</v>
      </c>
      <c r="D401" s="154" t="s">
        <v>1099</v>
      </c>
      <c r="E401" s="155" t="s">
        <v>282</v>
      </c>
      <c r="F401" s="154" t="s">
        <v>550</v>
      </c>
      <c r="G401" s="154" t="s">
        <v>551</v>
      </c>
      <c r="H401" s="155" t="s">
        <v>1348</v>
      </c>
      <c r="I401" s="155"/>
      <c r="J401" s="154" t="s">
        <v>553</v>
      </c>
      <c r="K401" s="156" t="s">
        <v>554</v>
      </c>
      <c r="L401" s="155" t="s">
        <v>288</v>
      </c>
      <c r="M401" s="156" t="s">
        <v>9</v>
      </c>
      <c r="N401" s="156" t="s">
        <v>561</v>
      </c>
      <c r="O401" s="156" t="s">
        <v>290</v>
      </c>
      <c r="P401" s="156" t="s">
        <v>2</v>
      </c>
      <c r="Q401" s="156" t="s">
        <v>290</v>
      </c>
      <c r="R401" s="155" t="s">
        <v>291</v>
      </c>
      <c r="S401" s="156" t="s">
        <v>556</v>
      </c>
      <c r="T401" s="155" t="s">
        <v>557</v>
      </c>
      <c r="U401" s="155" t="s">
        <v>558</v>
      </c>
      <c r="V401" s="156" t="s">
        <v>294</v>
      </c>
      <c r="W401" s="156" t="s">
        <v>290</v>
      </c>
      <c r="X401" s="156" t="s">
        <v>290</v>
      </c>
      <c r="Y401" s="156" t="s">
        <v>295</v>
      </c>
      <c r="Z401" s="156" t="s">
        <v>290</v>
      </c>
      <c r="AA401" s="156" t="s">
        <v>290</v>
      </c>
      <c r="AB401" s="156" t="s">
        <v>559</v>
      </c>
      <c r="AC401" s="156" t="s">
        <v>290</v>
      </c>
      <c r="AD401" s="156" t="s">
        <v>290</v>
      </c>
      <c r="AE401" s="156" t="s">
        <v>290</v>
      </c>
      <c r="AF401" s="157" t="s">
        <v>493</v>
      </c>
      <c r="AG401" s="156" t="s">
        <v>290</v>
      </c>
      <c r="AH401" s="155" t="s">
        <v>297</v>
      </c>
      <c r="AI401" s="155" t="s">
        <v>297</v>
      </c>
      <c r="AJ401" s="156" t="s">
        <v>290</v>
      </c>
      <c r="AK401" s="158" t="s">
        <v>298</v>
      </c>
      <c r="AL401" s="159" t="s">
        <v>299</v>
      </c>
    </row>
    <row r="402" spans="1:38" ht="409.5" x14ac:dyDescent="0.25">
      <c r="A402" s="94" t="str">
        <f t="shared" si="6"/>
        <v>Физические лица за исключением лиц с ОВЗ и инвалидов45.06.01 Языкознание и литературоведениеОчная</v>
      </c>
      <c r="B402" s="153">
        <v>397</v>
      </c>
      <c r="C402" s="154" t="s">
        <v>281</v>
      </c>
      <c r="D402" s="154" t="s">
        <v>1099</v>
      </c>
      <c r="E402" s="155" t="s">
        <v>282</v>
      </c>
      <c r="F402" s="154" t="s">
        <v>550</v>
      </c>
      <c r="G402" s="154" t="s">
        <v>551</v>
      </c>
      <c r="H402" s="155" t="s">
        <v>563</v>
      </c>
      <c r="I402" s="155"/>
      <c r="J402" s="154" t="s">
        <v>553</v>
      </c>
      <c r="K402" s="156" t="s">
        <v>554</v>
      </c>
      <c r="L402" s="155" t="s">
        <v>288</v>
      </c>
      <c r="M402" s="156" t="s">
        <v>1</v>
      </c>
      <c r="N402" s="156" t="s">
        <v>564</v>
      </c>
      <c r="O402" s="156" t="s">
        <v>290</v>
      </c>
      <c r="P402" s="156" t="s">
        <v>2</v>
      </c>
      <c r="Q402" s="156" t="s">
        <v>290</v>
      </c>
      <c r="R402" s="155" t="s">
        <v>291</v>
      </c>
      <c r="S402" s="156" t="s">
        <v>556</v>
      </c>
      <c r="T402" s="155" t="s">
        <v>557</v>
      </c>
      <c r="U402" s="155" t="s">
        <v>558</v>
      </c>
      <c r="V402" s="156" t="s">
        <v>294</v>
      </c>
      <c r="W402" s="156" t="s">
        <v>290</v>
      </c>
      <c r="X402" s="156" t="s">
        <v>290</v>
      </c>
      <c r="Y402" s="156" t="s">
        <v>1118</v>
      </c>
      <c r="Z402" s="156" t="s">
        <v>290</v>
      </c>
      <c r="AA402" s="156" t="s">
        <v>290</v>
      </c>
      <c r="AB402" s="156" t="s">
        <v>1136</v>
      </c>
      <c r="AC402" s="156" t="s">
        <v>290</v>
      </c>
      <c r="AD402" s="156" t="s">
        <v>290</v>
      </c>
      <c r="AE402" s="156" t="s">
        <v>290</v>
      </c>
      <c r="AF402" s="157" t="s">
        <v>488</v>
      </c>
      <c r="AG402" s="156" t="s">
        <v>290</v>
      </c>
      <c r="AH402" s="155" t="s">
        <v>297</v>
      </c>
      <c r="AI402" s="155" t="s">
        <v>297</v>
      </c>
      <c r="AJ402" s="156" t="s">
        <v>290</v>
      </c>
      <c r="AK402" s="158" t="s">
        <v>298</v>
      </c>
      <c r="AL402" s="159" t="s">
        <v>299</v>
      </c>
    </row>
    <row r="403" spans="1:38" ht="409.5" x14ac:dyDescent="0.25">
      <c r="A403" s="94" t="str">
        <f t="shared" si="6"/>
        <v>Физические лица за исключением лиц с ОВЗ и инвалидов45.06.01 Языкознание и литературоведениеЗаочная</v>
      </c>
      <c r="B403" s="153">
        <v>398</v>
      </c>
      <c r="C403" s="154" t="s">
        <v>281</v>
      </c>
      <c r="D403" s="154" t="s">
        <v>1099</v>
      </c>
      <c r="E403" s="155" t="s">
        <v>282</v>
      </c>
      <c r="F403" s="154" t="s">
        <v>550</v>
      </c>
      <c r="G403" s="154" t="s">
        <v>551</v>
      </c>
      <c r="H403" s="155" t="s">
        <v>565</v>
      </c>
      <c r="I403" s="155"/>
      <c r="J403" s="154" t="s">
        <v>553</v>
      </c>
      <c r="K403" s="156" t="s">
        <v>554</v>
      </c>
      <c r="L403" s="155" t="s">
        <v>288</v>
      </c>
      <c r="M403" s="156" t="s">
        <v>1</v>
      </c>
      <c r="N403" s="156" t="s">
        <v>564</v>
      </c>
      <c r="O403" s="156" t="s">
        <v>290</v>
      </c>
      <c r="P403" s="156" t="s">
        <v>36</v>
      </c>
      <c r="Q403" s="156" t="s">
        <v>290</v>
      </c>
      <c r="R403" s="155" t="s">
        <v>291</v>
      </c>
      <c r="S403" s="156" t="s">
        <v>556</v>
      </c>
      <c r="T403" s="155" t="s">
        <v>557</v>
      </c>
      <c r="U403" s="155" t="s">
        <v>558</v>
      </c>
      <c r="V403" s="156" t="s">
        <v>294</v>
      </c>
      <c r="W403" s="156" t="s">
        <v>290</v>
      </c>
      <c r="X403" s="156" t="s">
        <v>290</v>
      </c>
      <c r="Y403" s="156" t="s">
        <v>487</v>
      </c>
      <c r="Z403" s="156" t="s">
        <v>290</v>
      </c>
      <c r="AA403" s="156" t="s">
        <v>290</v>
      </c>
      <c r="AB403" s="156" t="s">
        <v>1136</v>
      </c>
      <c r="AC403" s="156" t="s">
        <v>290</v>
      </c>
      <c r="AD403" s="156" t="s">
        <v>290</v>
      </c>
      <c r="AE403" s="156" t="s">
        <v>290</v>
      </c>
      <c r="AF403" s="157" t="s">
        <v>488</v>
      </c>
      <c r="AG403" s="156" t="s">
        <v>290</v>
      </c>
      <c r="AH403" s="155" t="s">
        <v>297</v>
      </c>
      <c r="AI403" s="155" t="s">
        <v>297</v>
      </c>
      <c r="AJ403" s="156" t="s">
        <v>290</v>
      </c>
      <c r="AK403" s="158" t="s">
        <v>298</v>
      </c>
      <c r="AL403" s="159" t="s">
        <v>299</v>
      </c>
    </row>
    <row r="404" spans="1:38" ht="409.5" x14ac:dyDescent="0.25">
      <c r="A404" s="94" t="str">
        <f t="shared" si="6"/>
        <v>Физические лица за исключением лиц с ОВЗ и инвалидов46.06.01 Исторические науки и археологияОчная</v>
      </c>
      <c r="B404" s="153">
        <v>399</v>
      </c>
      <c r="C404" s="154" t="s">
        <v>281</v>
      </c>
      <c r="D404" s="154" t="s">
        <v>1099</v>
      </c>
      <c r="E404" s="155" t="s">
        <v>282</v>
      </c>
      <c r="F404" s="154" t="s">
        <v>550</v>
      </c>
      <c r="G404" s="154" t="s">
        <v>551</v>
      </c>
      <c r="H404" s="155" t="s">
        <v>566</v>
      </c>
      <c r="I404" s="155"/>
      <c r="J404" s="154" t="s">
        <v>553</v>
      </c>
      <c r="K404" s="156" t="s">
        <v>554</v>
      </c>
      <c r="L404" s="155" t="s">
        <v>288</v>
      </c>
      <c r="M404" s="156" t="s">
        <v>1</v>
      </c>
      <c r="N404" s="156" t="s">
        <v>567</v>
      </c>
      <c r="O404" s="156" t="s">
        <v>290</v>
      </c>
      <c r="P404" s="156" t="s">
        <v>2</v>
      </c>
      <c r="Q404" s="156" t="s">
        <v>290</v>
      </c>
      <c r="R404" s="155" t="s">
        <v>291</v>
      </c>
      <c r="S404" s="156" t="s">
        <v>556</v>
      </c>
      <c r="T404" s="155" t="s">
        <v>557</v>
      </c>
      <c r="U404" s="155" t="s">
        <v>558</v>
      </c>
      <c r="V404" s="156" t="s">
        <v>294</v>
      </c>
      <c r="W404" s="156" t="s">
        <v>290</v>
      </c>
      <c r="X404" s="156" t="s">
        <v>290</v>
      </c>
      <c r="Y404" s="156" t="s">
        <v>487</v>
      </c>
      <c r="Z404" s="156" t="s">
        <v>290</v>
      </c>
      <c r="AA404" s="156" t="s">
        <v>290</v>
      </c>
      <c r="AB404" s="156" t="s">
        <v>1136</v>
      </c>
      <c r="AC404" s="156" t="s">
        <v>290</v>
      </c>
      <c r="AD404" s="156" t="s">
        <v>290</v>
      </c>
      <c r="AE404" s="156" t="s">
        <v>290</v>
      </c>
      <c r="AF404" s="157" t="s">
        <v>630</v>
      </c>
      <c r="AG404" s="156" t="s">
        <v>290</v>
      </c>
      <c r="AH404" s="155" t="s">
        <v>297</v>
      </c>
      <c r="AI404" s="155" t="s">
        <v>297</v>
      </c>
      <c r="AJ404" s="156" t="s">
        <v>290</v>
      </c>
      <c r="AK404" s="158" t="s">
        <v>298</v>
      </c>
      <c r="AL404" s="159" t="s">
        <v>299</v>
      </c>
    </row>
    <row r="405" spans="1:38" ht="409.5" x14ac:dyDescent="0.25">
      <c r="A405" s="94" t="str">
        <f t="shared" si="6"/>
        <v>Физические лица за исключением лиц с ОВЗ и инвалидов46.06.01 Исторические науки и археологияЗаочная</v>
      </c>
      <c r="B405" s="153">
        <v>400</v>
      </c>
      <c r="C405" s="154" t="s">
        <v>281</v>
      </c>
      <c r="D405" s="154" t="s">
        <v>1099</v>
      </c>
      <c r="E405" s="155" t="s">
        <v>282</v>
      </c>
      <c r="F405" s="154" t="s">
        <v>550</v>
      </c>
      <c r="G405" s="154" t="s">
        <v>551</v>
      </c>
      <c r="H405" s="155" t="s">
        <v>715</v>
      </c>
      <c r="I405" s="155"/>
      <c r="J405" s="154" t="s">
        <v>553</v>
      </c>
      <c r="K405" s="156" t="s">
        <v>554</v>
      </c>
      <c r="L405" s="155" t="s">
        <v>288</v>
      </c>
      <c r="M405" s="156" t="s">
        <v>1</v>
      </c>
      <c r="N405" s="156" t="s">
        <v>567</v>
      </c>
      <c r="O405" s="156" t="s">
        <v>290</v>
      </c>
      <c r="P405" s="156" t="s">
        <v>36</v>
      </c>
      <c r="Q405" s="156" t="s">
        <v>290</v>
      </c>
      <c r="R405" s="155" t="s">
        <v>291</v>
      </c>
      <c r="S405" s="156" t="s">
        <v>556</v>
      </c>
      <c r="T405" s="155" t="s">
        <v>557</v>
      </c>
      <c r="U405" s="155" t="s">
        <v>558</v>
      </c>
      <c r="V405" s="156" t="s">
        <v>294</v>
      </c>
      <c r="W405" s="156" t="s">
        <v>290</v>
      </c>
      <c r="X405" s="156" t="s">
        <v>290</v>
      </c>
      <c r="Y405" s="156" t="s">
        <v>487</v>
      </c>
      <c r="Z405" s="156" t="s">
        <v>290</v>
      </c>
      <c r="AA405" s="156" t="s">
        <v>290</v>
      </c>
      <c r="AB405" s="156" t="s">
        <v>1136</v>
      </c>
      <c r="AC405" s="156" t="s">
        <v>290</v>
      </c>
      <c r="AD405" s="156" t="s">
        <v>290</v>
      </c>
      <c r="AE405" s="156" t="s">
        <v>290</v>
      </c>
      <c r="AF405" s="157" t="s">
        <v>586</v>
      </c>
      <c r="AG405" s="156" t="s">
        <v>290</v>
      </c>
      <c r="AH405" s="155" t="s">
        <v>297</v>
      </c>
      <c r="AI405" s="155" t="s">
        <v>297</v>
      </c>
      <c r="AJ405" s="156" t="s">
        <v>290</v>
      </c>
      <c r="AK405" s="158" t="s">
        <v>298</v>
      </c>
      <c r="AL405" s="159" t="s">
        <v>299</v>
      </c>
    </row>
    <row r="406" spans="1:38" ht="409.5" x14ac:dyDescent="0.25">
      <c r="A406" s="94" t="str">
        <f t="shared" si="6"/>
        <v>Физические лица за исключением лиц с ОВЗ и инвалидов47.06.01 Философия, этика и религиоведениеОчная</v>
      </c>
      <c r="B406" s="153">
        <v>401</v>
      </c>
      <c r="C406" s="154" t="s">
        <v>281</v>
      </c>
      <c r="D406" s="154" t="s">
        <v>1099</v>
      </c>
      <c r="E406" s="155" t="s">
        <v>282</v>
      </c>
      <c r="F406" s="154" t="s">
        <v>550</v>
      </c>
      <c r="G406" s="154" t="s">
        <v>551</v>
      </c>
      <c r="H406" s="155" t="s">
        <v>718</v>
      </c>
      <c r="I406" s="155"/>
      <c r="J406" s="154" t="s">
        <v>553</v>
      </c>
      <c r="K406" s="156" t="s">
        <v>554</v>
      </c>
      <c r="L406" s="155" t="s">
        <v>288</v>
      </c>
      <c r="M406" s="156" t="s">
        <v>1</v>
      </c>
      <c r="N406" s="156" t="s">
        <v>717</v>
      </c>
      <c r="O406" s="156" t="s">
        <v>290</v>
      </c>
      <c r="P406" s="156" t="s">
        <v>2</v>
      </c>
      <c r="Q406" s="156" t="s">
        <v>290</v>
      </c>
      <c r="R406" s="155" t="s">
        <v>291</v>
      </c>
      <c r="S406" s="156" t="s">
        <v>556</v>
      </c>
      <c r="T406" s="155" t="s">
        <v>557</v>
      </c>
      <c r="U406" s="155" t="s">
        <v>558</v>
      </c>
      <c r="V406" s="156" t="s">
        <v>294</v>
      </c>
      <c r="W406" s="156" t="s">
        <v>290</v>
      </c>
      <c r="X406" s="156" t="s">
        <v>290</v>
      </c>
      <c r="Y406" s="156" t="s">
        <v>487</v>
      </c>
      <c r="Z406" s="156" t="s">
        <v>290</v>
      </c>
      <c r="AA406" s="156" t="s">
        <v>290</v>
      </c>
      <c r="AB406" s="156" t="s">
        <v>1136</v>
      </c>
      <c r="AC406" s="156" t="s">
        <v>290</v>
      </c>
      <c r="AD406" s="156" t="s">
        <v>290</v>
      </c>
      <c r="AE406" s="156" t="s">
        <v>290</v>
      </c>
      <c r="AF406" s="157" t="s">
        <v>586</v>
      </c>
      <c r="AG406" s="156" t="s">
        <v>290</v>
      </c>
      <c r="AH406" s="155" t="s">
        <v>297</v>
      </c>
      <c r="AI406" s="155" t="s">
        <v>297</v>
      </c>
      <c r="AJ406" s="156" t="s">
        <v>290</v>
      </c>
      <c r="AK406" s="158" t="s">
        <v>298</v>
      </c>
      <c r="AL406" s="159" t="s">
        <v>299</v>
      </c>
    </row>
    <row r="407" spans="1:38" ht="409.5" x14ac:dyDescent="0.25">
      <c r="A407" s="94" t="str">
        <f t="shared" si="6"/>
        <v>Физические лица за исключением лиц с ОВЗ и инвалидов47.06.01 Философия, этика и религиоведениеЗаочная</v>
      </c>
      <c r="B407" s="153">
        <v>402</v>
      </c>
      <c r="C407" s="154" t="s">
        <v>281</v>
      </c>
      <c r="D407" s="154" t="s">
        <v>1099</v>
      </c>
      <c r="E407" s="155" t="s">
        <v>282</v>
      </c>
      <c r="F407" s="154" t="s">
        <v>550</v>
      </c>
      <c r="G407" s="154" t="s">
        <v>551</v>
      </c>
      <c r="H407" s="155" t="s">
        <v>716</v>
      </c>
      <c r="I407" s="155"/>
      <c r="J407" s="154" t="s">
        <v>553</v>
      </c>
      <c r="K407" s="156" t="s">
        <v>554</v>
      </c>
      <c r="L407" s="155" t="s">
        <v>288</v>
      </c>
      <c r="M407" s="156" t="s">
        <v>1</v>
      </c>
      <c r="N407" s="156" t="s">
        <v>717</v>
      </c>
      <c r="O407" s="156" t="s">
        <v>290</v>
      </c>
      <c r="P407" s="156" t="s">
        <v>36</v>
      </c>
      <c r="Q407" s="156" t="s">
        <v>290</v>
      </c>
      <c r="R407" s="155" t="s">
        <v>291</v>
      </c>
      <c r="S407" s="156" t="s">
        <v>556</v>
      </c>
      <c r="T407" s="155" t="s">
        <v>557</v>
      </c>
      <c r="U407" s="155" t="s">
        <v>558</v>
      </c>
      <c r="V407" s="156" t="s">
        <v>294</v>
      </c>
      <c r="W407" s="156" t="s">
        <v>290</v>
      </c>
      <c r="X407" s="156" t="s">
        <v>290</v>
      </c>
      <c r="Y407" s="156" t="s">
        <v>487</v>
      </c>
      <c r="Z407" s="156" t="s">
        <v>290</v>
      </c>
      <c r="AA407" s="156" t="s">
        <v>290</v>
      </c>
      <c r="AB407" s="156" t="s">
        <v>1136</v>
      </c>
      <c r="AC407" s="156" t="s">
        <v>290</v>
      </c>
      <c r="AD407" s="156" t="s">
        <v>290</v>
      </c>
      <c r="AE407" s="156" t="s">
        <v>290</v>
      </c>
      <c r="AF407" s="157" t="s">
        <v>586</v>
      </c>
      <c r="AG407" s="156" t="s">
        <v>290</v>
      </c>
      <c r="AH407" s="155" t="s">
        <v>297</v>
      </c>
      <c r="AI407" s="155" t="s">
        <v>297</v>
      </c>
      <c r="AJ407" s="156" t="s">
        <v>290</v>
      </c>
      <c r="AK407" s="158" t="s">
        <v>298</v>
      </c>
      <c r="AL407" s="159" t="s">
        <v>299</v>
      </c>
    </row>
    <row r="408" spans="1:38" ht="409.5" x14ac:dyDescent="0.25">
      <c r="A408" s="94" t="str">
        <f t="shared" si="6"/>
        <v>Физические лица за исключением лиц с ОВЗ и инвалидов49.06.01 Физическая культура и спортОчная</v>
      </c>
      <c r="B408" s="153">
        <v>403</v>
      </c>
      <c r="C408" s="154" t="s">
        <v>281</v>
      </c>
      <c r="D408" s="154" t="s">
        <v>1099</v>
      </c>
      <c r="E408" s="155" t="s">
        <v>282</v>
      </c>
      <c r="F408" s="154" t="s">
        <v>550</v>
      </c>
      <c r="G408" s="154" t="s">
        <v>551</v>
      </c>
      <c r="H408" s="155" t="s">
        <v>574</v>
      </c>
      <c r="I408" s="155"/>
      <c r="J408" s="154" t="s">
        <v>553</v>
      </c>
      <c r="K408" s="156" t="s">
        <v>554</v>
      </c>
      <c r="L408" s="155" t="s">
        <v>288</v>
      </c>
      <c r="M408" s="156" t="s">
        <v>1</v>
      </c>
      <c r="N408" s="156" t="s">
        <v>575</v>
      </c>
      <c r="O408" s="156" t="s">
        <v>290</v>
      </c>
      <c r="P408" s="156" t="s">
        <v>2</v>
      </c>
      <c r="Q408" s="156" t="s">
        <v>290</v>
      </c>
      <c r="R408" s="155" t="s">
        <v>291</v>
      </c>
      <c r="S408" s="156" t="s">
        <v>556</v>
      </c>
      <c r="T408" s="155" t="s">
        <v>557</v>
      </c>
      <c r="U408" s="155" t="s">
        <v>558</v>
      </c>
      <c r="V408" s="156" t="s">
        <v>294</v>
      </c>
      <c r="W408" s="156" t="s">
        <v>290</v>
      </c>
      <c r="X408" s="156" t="s">
        <v>290</v>
      </c>
      <c r="Y408" s="156" t="s">
        <v>487</v>
      </c>
      <c r="Z408" s="156" t="s">
        <v>290</v>
      </c>
      <c r="AA408" s="156" t="s">
        <v>290</v>
      </c>
      <c r="AB408" s="156" t="s">
        <v>1136</v>
      </c>
      <c r="AC408" s="156" t="s">
        <v>290</v>
      </c>
      <c r="AD408" s="156" t="s">
        <v>290</v>
      </c>
      <c r="AE408" s="156" t="s">
        <v>290</v>
      </c>
      <c r="AF408" s="157" t="s">
        <v>630</v>
      </c>
      <c r="AG408" s="156" t="s">
        <v>290</v>
      </c>
      <c r="AH408" s="155" t="s">
        <v>297</v>
      </c>
      <c r="AI408" s="155" t="s">
        <v>297</v>
      </c>
      <c r="AJ408" s="156" t="s">
        <v>290</v>
      </c>
      <c r="AK408" s="158" t="s">
        <v>298</v>
      </c>
      <c r="AL408" s="159" t="s">
        <v>299</v>
      </c>
    </row>
    <row r="409" spans="1:38" ht="409.5" x14ac:dyDescent="0.25">
      <c r="A409" s="94" t="str">
        <f t="shared" si="6"/>
        <v>Физические лица за исключением лиц с ОВЗ и инвалидов49.06.01 Физическая культура и спортЗаочная</v>
      </c>
      <c r="B409" s="153">
        <v>404</v>
      </c>
      <c r="C409" s="154" t="s">
        <v>281</v>
      </c>
      <c r="D409" s="154" t="s">
        <v>1099</v>
      </c>
      <c r="E409" s="155" t="s">
        <v>282</v>
      </c>
      <c r="F409" s="154" t="s">
        <v>550</v>
      </c>
      <c r="G409" s="154" t="s">
        <v>551</v>
      </c>
      <c r="H409" s="155" t="s">
        <v>576</v>
      </c>
      <c r="I409" s="155"/>
      <c r="J409" s="154" t="s">
        <v>553</v>
      </c>
      <c r="K409" s="156" t="s">
        <v>554</v>
      </c>
      <c r="L409" s="155" t="s">
        <v>288</v>
      </c>
      <c r="M409" s="156" t="s">
        <v>1</v>
      </c>
      <c r="N409" s="156" t="s">
        <v>575</v>
      </c>
      <c r="O409" s="156" t="s">
        <v>290</v>
      </c>
      <c r="P409" s="156" t="s">
        <v>36</v>
      </c>
      <c r="Q409" s="156" t="s">
        <v>290</v>
      </c>
      <c r="R409" s="155" t="s">
        <v>291</v>
      </c>
      <c r="S409" s="156" t="s">
        <v>556</v>
      </c>
      <c r="T409" s="155" t="s">
        <v>557</v>
      </c>
      <c r="U409" s="155" t="s">
        <v>558</v>
      </c>
      <c r="V409" s="156" t="s">
        <v>294</v>
      </c>
      <c r="W409" s="156" t="s">
        <v>290</v>
      </c>
      <c r="X409" s="156" t="s">
        <v>290</v>
      </c>
      <c r="Y409" s="156" t="s">
        <v>487</v>
      </c>
      <c r="Z409" s="156" t="s">
        <v>290</v>
      </c>
      <c r="AA409" s="156" t="s">
        <v>290</v>
      </c>
      <c r="AB409" s="156" t="s">
        <v>1136</v>
      </c>
      <c r="AC409" s="156" t="s">
        <v>290</v>
      </c>
      <c r="AD409" s="156" t="s">
        <v>290</v>
      </c>
      <c r="AE409" s="156" t="s">
        <v>290</v>
      </c>
      <c r="AF409" s="157" t="s">
        <v>488</v>
      </c>
      <c r="AG409" s="156" t="s">
        <v>290</v>
      </c>
      <c r="AH409" s="155" t="s">
        <v>297</v>
      </c>
      <c r="AI409" s="155" t="s">
        <v>297</v>
      </c>
      <c r="AJ409" s="156" t="s">
        <v>290</v>
      </c>
      <c r="AK409" s="158" t="s">
        <v>298</v>
      </c>
      <c r="AL409" s="159" t="s">
        <v>299</v>
      </c>
    </row>
    <row r="410" spans="1:38" ht="409.5" x14ac:dyDescent="0.25">
      <c r="A410" s="94" t="str">
        <f t="shared" si="6"/>
        <v>Физические лица с ОВЗ и инвалиды49.06.01 Физическая культура и спортОчная</v>
      </c>
      <c r="B410" s="153">
        <v>405</v>
      </c>
      <c r="C410" s="154" t="s">
        <v>281</v>
      </c>
      <c r="D410" s="154" t="s">
        <v>1099</v>
      </c>
      <c r="E410" s="155" t="s">
        <v>282</v>
      </c>
      <c r="F410" s="154" t="s">
        <v>550</v>
      </c>
      <c r="G410" s="154" t="s">
        <v>551</v>
      </c>
      <c r="H410" s="155" t="s">
        <v>980</v>
      </c>
      <c r="I410" s="155"/>
      <c r="J410" s="154" t="s">
        <v>553</v>
      </c>
      <c r="K410" s="156" t="s">
        <v>554</v>
      </c>
      <c r="L410" s="155" t="s">
        <v>288</v>
      </c>
      <c r="M410" s="156" t="s">
        <v>9</v>
      </c>
      <c r="N410" s="156" t="s">
        <v>575</v>
      </c>
      <c r="O410" s="156" t="s">
        <v>290</v>
      </c>
      <c r="P410" s="156" t="s">
        <v>2</v>
      </c>
      <c r="Q410" s="156" t="s">
        <v>290</v>
      </c>
      <c r="R410" s="155" t="s">
        <v>291</v>
      </c>
      <c r="S410" s="156" t="s">
        <v>556</v>
      </c>
      <c r="T410" s="155" t="s">
        <v>557</v>
      </c>
      <c r="U410" s="155" t="s">
        <v>558</v>
      </c>
      <c r="V410" s="156" t="s">
        <v>294</v>
      </c>
      <c r="W410" s="156" t="s">
        <v>290</v>
      </c>
      <c r="X410" s="156" t="s">
        <v>290</v>
      </c>
      <c r="Y410" s="156" t="s">
        <v>295</v>
      </c>
      <c r="Z410" s="156" t="s">
        <v>290</v>
      </c>
      <c r="AA410" s="156" t="s">
        <v>290</v>
      </c>
      <c r="AB410" s="156" t="s">
        <v>1136</v>
      </c>
      <c r="AC410" s="156" t="s">
        <v>290</v>
      </c>
      <c r="AD410" s="156" t="s">
        <v>290</v>
      </c>
      <c r="AE410" s="156" t="s">
        <v>290</v>
      </c>
      <c r="AF410" s="157" t="s">
        <v>493</v>
      </c>
      <c r="AG410" s="156" t="s">
        <v>290</v>
      </c>
      <c r="AH410" s="155" t="s">
        <v>297</v>
      </c>
      <c r="AI410" s="155" t="s">
        <v>297</v>
      </c>
      <c r="AJ410" s="156" t="s">
        <v>290</v>
      </c>
      <c r="AK410" s="158" t="s">
        <v>298</v>
      </c>
      <c r="AL410" s="159" t="s">
        <v>299</v>
      </c>
    </row>
    <row r="411" spans="1:38" ht="409.5" x14ac:dyDescent="0.25">
      <c r="A411" s="94" t="str">
        <f t="shared" si="6"/>
        <v>не указаноне указанотехническойОчная</v>
      </c>
      <c r="B411" s="153">
        <v>406</v>
      </c>
      <c r="C411" s="154" t="s">
        <v>281</v>
      </c>
      <c r="D411" s="154" t="s">
        <v>1099</v>
      </c>
      <c r="E411" s="155" t="s">
        <v>282</v>
      </c>
      <c r="F411" s="154" t="s">
        <v>902</v>
      </c>
      <c r="G411" s="154" t="s">
        <v>903</v>
      </c>
      <c r="H411" s="155" t="s">
        <v>904</v>
      </c>
      <c r="I411" s="155"/>
      <c r="J411" s="154" t="s">
        <v>905</v>
      </c>
      <c r="K411" s="156" t="s">
        <v>906</v>
      </c>
      <c r="L411" s="155" t="s">
        <v>288</v>
      </c>
      <c r="M411" s="156" t="s">
        <v>472</v>
      </c>
      <c r="N411" s="156" t="s">
        <v>472</v>
      </c>
      <c r="O411" s="156" t="s">
        <v>907</v>
      </c>
      <c r="P411" s="156" t="s">
        <v>2</v>
      </c>
      <c r="Q411" s="156" t="s">
        <v>290</v>
      </c>
      <c r="R411" s="155" t="s">
        <v>291</v>
      </c>
      <c r="S411" s="156" t="s">
        <v>5</v>
      </c>
      <c r="T411" s="155" t="s">
        <v>908</v>
      </c>
      <c r="U411" s="155" t="s">
        <v>955</v>
      </c>
      <c r="V411" s="156" t="s">
        <v>477</v>
      </c>
      <c r="W411" s="156" t="s">
        <v>290</v>
      </c>
      <c r="X411" s="156" t="s">
        <v>290</v>
      </c>
      <c r="Y411" s="156" t="s">
        <v>487</v>
      </c>
      <c r="Z411" s="156" t="s">
        <v>290</v>
      </c>
      <c r="AA411" s="156" t="s">
        <v>290</v>
      </c>
      <c r="AB411" s="156" t="s">
        <v>1164</v>
      </c>
      <c r="AC411" s="156" t="s">
        <v>290</v>
      </c>
      <c r="AD411" s="156" t="s">
        <v>290</v>
      </c>
      <c r="AE411" s="156" t="s">
        <v>290</v>
      </c>
      <c r="AF411" s="157" t="s">
        <v>1165</v>
      </c>
      <c r="AG411" s="156" t="s">
        <v>290</v>
      </c>
      <c r="AH411" s="155" t="s">
        <v>297</v>
      </c>
      <c r="AI411" s="155" t="s">
        <v>297</v>
      </c>
      <c r="AJ411" s="156" t="s">
        <v>290</v>
      </c>
      <c r="AK411" s="158" t="s">
        <v>910</v>
      </c>
      <c r="AL411" s="159" t="s">
        <v>299</v>
      </c>
    </row>
    <row r="412" spans="1:38" ht="409.5" x14ac:dyDescent="0.25">
      <c r="A412" s="94" t="str">
        <f t="shared" si="6"/>
        <v>не указаноне указанотехническойОчная с применением дистанционных образовательных технологий</v>
      </c>
      <c r="B412" s="153">
        <v>407</v>
      </c>
      <c r="C412" s="154" t="s">
        <v>281</v>
      </c>
      <c r="D412" s="154" t="s">
        <v>1099</v>
      </c>
      <c r="E412" s="155" t="s">
        <v>282</v>
      </c>
      <c r="F412" s="154" t="s">
        <v>902</v>
      </c>
      <c r="G412" s="154" t="s">
        <v>903</v>
      </c>
      <c r="H412" s="155" t="s">
        <v>1349</v>
      </c>
      <c r="I412" s="155"/>
      <c r="J412" s="154" t="s">
        <v>905</v>
      </c>
      <c r="K412" s="156" t="s">
        <v>906</v>
      </c>
      <c r="L412" s="155" t="s">
        <v>288</v>
      </c>
      <c r="M412" s="156" t="s">
        <v>472</v>
      </c>
      <c r="N412" s="156" t="s">
        <v>472</v>
      </c>
      <c r="O412" s="156" t="s">
        <v>907</v>
      </c>
      <c r="P412" s="156" t="s">
        <v>1350</v>
      </c>
      <c r="Q412" s="156" t="s">
        <v>290</v>
      </c>
      <c r="R412" s="155" t="s">
        <v>291</v>
      </c>
      <c r="S412" s="156" t="s">
        <v>5</v>
      </c>
      <c r="T412" s="155" t="s">
        <v>908</v>
      </c>
      <c r="U412" s="155" t="s">
        <v>955</v>
      </c>
      <c r="V412" s="156" t="s">
        <v>477</v>
      </c>
      <c r="W412" s="156" t="s">
        <v>290</v>
      </c>
      <c r="X412" s="156" t="s">
        <v>290</v>
      </c>
      <c r="Y412" s="156" t="s">
        <v>295</v>
      </c>
      <c r="Z412" s="156" t="s">
        <v>290</v>
      </c>
      <c r="AA412" s="156" t="s">
        <v>290</v>
      </c>
      <c r="AB412" s="156" t="s">
        <v>1351</v>
      </c>
      <c r="AC412" s="156" t="s">
        <v>290</v>
      </c>
      <c r="AD412" s="156" t="s">
        <v>290</v>
      </c>
      <c r="AE412" s="156" t="s">
        <v>290</v>
      </c>
      <c r="AF412" s="157" t="s">
        <v>852</v>
      </c>
      <c r="AG412" s="156" t="s">
        <v>290</v>
      </c>
      <c r="AH412" s="155" t="s">
        <v>297</v>
      </c>
      <c r="AI412" s="155" t="s">
        <v>297</v>
      </c>
      <c r="AJ412" s="156" t="s">
        <v>290</v>
      </c>
      <c r="AK412" s="158" t="s">
        <v>910</v>
      </c>
      <c r="AL412" s="159" t="s">
        <v>299</v>
      </c>
    </row>
    <row r="413" spans="1:38" ht="409.5" x14ac:dyDescent="0.25">
      <c r="A413" s="94" t="str">
        <f t="shared" si="6"/>
        <v>не указаноне указаноестественнонаучнойОчная</v>
      </c>
      <c r="B413" s="153">
        <v>408</v>
      </c>
      <c r="C413" s="154" t="s">
        <v>281</v>
      </c>
      <c r="D413" s="154" t="s">
        <v>1099</v>
      </c>
      <c r="E413" s="155" t="s">
        <v>282</v>
      </c>
      <c r="F413" s="154" t="s">
        <v>902</v>
      </c>
      <c r="G413" s="154" t="s">
        <v>903</v>
      </c>
      <c r="H413" s="155" t="s">
        <v>953</v>
      </c>
      <c r="I413" s="155"/>
      <c r="J413" s="154" t="s">
        <v>905</v>
      </c>
      <c r="K413" s="156" t="s">
        <v>906</v>
      </c>
      <c r="L413" s="155" t="s">
        <v>288</v>
      </c>
      <c r="M413" s="156" t="s">
        <v>472</v>
      </c>
      <c r="N413" s="156" t="s">
        <v>472</v>
      </c>
      <c r="O413" s="156" t="s">
        <v>954</v>
      </c>
      <c r="P413" s="156" t="s">
        <v>2</v>
      </c>
      <c r="Q413" s="156" t="s">
        <v>290</v>
      </c>
      <c r="R413" s="155" t="s">
        <v>291</v>
      </c>
      <c r="S413" s="156" t="s">
        <v>5</v>
      </c>
      <c r="T413" s="155" t="s">
        <v>908</v>
      </c>
      <c r="U413" s="155" t="s">
        <v>909</v>
      </c>
      <c r="V413" s="156" t="s">
        <v>477</v>
      </c>
      <c r="W413" s="156" t="s">
        <v>290</v>
      </c>
      <c r="X413" s="156" t="s">
        <v>290</v>
      </c>
      <c r="Y413" s="156" t="s">
        <v>487</v>
      </c>
      <c r="Z413" s="156" t="s">
        <v>290</v>
      </c>
      <c r="AA413" s="156" t="s">
        <v>290</v>
      </c>
      <c r="AB413" s="156" t="s">
        <v>1180</v>
      </c>
      <c r="AC413" s="156" t="s">
        <v>290</v>
      </c>
      <c r="AD413" s="156" t="s">
        <v>290</v>
      </c>
      <c r="AE413" s="156" t="s">
        <v>290</v>
      </c>
      <c r="AF413" s="157" t="s">
        <v>586</v>
      </c>
      <c r="AG413" s="156" t="s">
        <v>290</v>
      </c>
      <c r="AH413" s="155" t="s">
        <v>297</v>
      </c>
      <c r="AI413" s="155" t="s">
        <v>297</v>
      </c>
      <c r="AJ413" s="156" t="s">
        <v>290</v>
      </c>
      <c r="AK413" s="158" t="s">
        <v>910</v>
      </c>
      <c r="AL413" s="159" t="s">
        <v>299</v>
      </c>
    </row>
    <row r="414" spans="1:38" ht="409.5" x14ac:dyDescent="0.25">
      <c r="A414" s="94" t="str">
        <f t="shared" si="6"/>
        <v>не указаноне указанотуристско-краеведческойОчная</v>
      </c>
      <c r="B414" s="153">
        <v>409</v>
      </c>
      <c r="C414" s="154" t="s">
        <v>281</v>
      </c>
      <c r="D414" s="154" t="s">
        <v>1099</v>
      </c>
      <c r="E414" s="155" t="s">
        <v>282</v>
      </c>
      <c r="F414" s="154" t="s">
        <v>902</v>
      </c>
      <c r="G414" s="154" t="s">
        <v>903</v>
      </c>
      <c r="H414" s="155" t="s">
        <v>1091</v>
      </c>
      <c r="I414" s="155"/>
      <c r="J414" s="154" t="s">
        <v>905</v>
      </c>
      <c r="K414" s="156" t="s">
        <v>906</v>
      </c>
      <c r="L414" s="155" t="s">
        <v>288</v>
      </c>
      <c r="M414" s="156" t="s">
        <v>472</v>
      </c>
      <c r="N414" s="156" t="s">
        <v>472</v>
      </c>
      <c r="O414" s="156" t="s">
        <v>1092</v>
      </c>
      <c r="P414" s="156" t="s">
        <v>2</v>
      </c>
      <c r="Q414" s="156" t="s">
        <v>290</v>
      </c>
      <c r="R414" s="155" t="s">
        <v>291</v>
      </c>
      <c r="S414" s="156" t="s">
        <v>5</v>
      </c>
      <c r="T414" s="155" t="s">
        <v>908</v>
      </c>
      <c r="U414" s="155" t="s">
        <v>955</v>
      </c>
      <c r="V414" s="156" t="s">
        <v>477</v>
      </c>
      <c r="W414" s="156" t="s">
        <v>290</v>
      </c>
      <c r="X414" s="156" t="s">
        <v>290</v>
      </c>
      <c r="Y414" s="156" t="s">
        <v>295</v>
      </c>
      <c r="Z414" s="156" t="s">
        <v>290</v>
      </c>
      <c r="AA414" s="156" t="s">
        <v>290</v>
      </c>
      <c r="AB414" s="156" t="s">
        <v>1164</v>
      </c>
      <c r="AC414" s="156" t="s">
        <v>290</v>
      </c>
      <c r="AD414" s="156" t="s">
        <v>290</v>
      </c>
      <c r="AE414" s="156" t="s">
        <v>290</v>
      </c>
      <c r="AF414" s="157" t="s">
        <v>852</v>
      </c>
      <c r="AG414" s="156" t="s">
        <v>290</v>
      </c>
      <c r="AH414" s="155" t="s">
        <v>297</v>
      </c>
      <c r="AI414" s="155" t="s">
        <v>297</v>
      </c>
      <c r="AJ414" s="156" t="s">
        <v>290</v>
      </c>
      <c r="AK414" s="158" t="s">
        <v>910</v>
      </c>
      <c r="AL414" s="159" t="s">
        <v>299</v>
      </c>
    </row>
    <row r="415" spans="1:38" ht="409.5" x14ac:dyDescent="0.25">
      <c r="A415" s="94" t="str">
        <f t="shared" si="6"/>
        <v>не указаноне указанотуристско-краеведческойОчная с применением дистанционных образовательных технологий</v>
      </c>
      <c r="B415" s="153">
        <v>410</v>
      </c>
      <c r="C415" s="154" t="s">
        <v>281</v>
      </c>
      <c r="D415" s="154" t="s">
        <v>1099</v>
      </c>
      <c r="E415" s="155" t="s">
        <v>282</v>
      </c>
      <c r="F415" s="154" t="s">
        <v>902</v>
      </c>
      <c r="G415" s="154" t="s">
        <v>903</v>
      </c>
      <c r="H415" s="155" t="s">
        <v>1352</v>
      </c>
      <c r="I415" s="155"/>
      <c r="J415" s="154" t="s">
        <v>905</v>
      </c>
      <c r="K415" s="156" t="s">
        <v>906</v>
      </c>
      <c r="L415" s="155" t="s">
        <v>288</v>
      </c>
      <c r="M415" s="156" t="s">
        <v>472</v>
      </c>
      <c r="N415" s="156" t="s">
        <v>472</v>
      </c>
      <c r="O415" s="156" t="s">
        <v>1092</v>
      </c>
      <c r="P415" s="156" t="s">
        <v>1350</v>
      </c>
      <c r="Q415" s="156" t="s">
        <v>290</v>
      </c>
      <c r="R415" s="155" t="s">
        <v>291</v>
      </c>
      <c r="S415" s="156" t="s">
        <v>5</v>
      </c>
      <c r="T415" s="155" t="s">
        <v>908</v>
      </c>
      <c r="U415" s="155" t="s">
        <v>909</v>
      </c>
      <c r="V415" s="156" t="s">
        <v>477</v>
      </c>
      <c r="W415" s="156" t="s">
        <v>290</v>
      </c>
      <c r="X415" s="156" t="s">
        <v>290</v>
      </c>
      <c r="Y415" s="156" t="s">
        <v>487</v>
      </c>
      <c r="Z415" s="156" t="s">
        <v>290</v>
      </c>
      <c r="AA415" s="156" t="s">
        <v>290</v>
      </c>
      <c r="AB415" s="156" t="s">
        <v>1353</v>
      </c>
      <c r="AC415" s="156" t="s">
        <v>290</v>
      </c>
      <c r="AD415" s="156" t="s">
        <v>290</v>
      </c>
      <c r="AE415" s="156" t="s">
        <v>290</v>
      </c>
      <c r="AF415" s="157" t="s">
        <v>852</v>
      </c>
      <c r="AG415" s="156" t="s">
        <v>290</v>
      </c>
      <c r="AH415" s="155" t="s">
        <v>297</v>
      </c>
      <c r="AI415" s="155" t="s">
        <v>297</v>
      </c>
      <c r="AJ415" s="156" t="s">
        <v>290</v>
      </c>
      <c r="AK415" s="158" t="s">
        <v>910</v>
      </c>
      <c r="AL415" s="159" t="s">
        <v>299</v>
      </c>
    </row>
    <row r="416" spans="1:38" ht="409.5" x14ac:dyDescent="0.25">
      <c r="A416" s="94" t="str">
        <f t="shared" si="6"/>
        <v>не указаноне указаноcоциально-педагогическойОчная</v>
      </c>
      <c r="B416" s="153">
        <v>411</v>
      </c>
      <c r="C416" s="154" t="s">
        <v>281</v>
      </c>
      <c r="D416" s="154" t="s">
        <v>1099</v>
      </c>
      <c r="E416" s="155" t="s">
        <v>282</v>
      </c>
      <c r="F416" s="154" t="s">
        <v>902</v>
      </c>
      <c r="G416" s="154" t="s">
        <v>903</v>
      </c>
      <c r="H416" s="155" t="s">
        <v>956</v>
      </c>
      <c r="I416" s="155"/>
      <c r="J416" s="154" t="s">
        <v>905</v>
      </c>
      <c r="K416" s="156" t="s">
        <v>906</v>
      </c>
      <c r="L416" s="155" t="s">
        <v>288</v>
      </c>
      <c r="M416" s="156" t="s">
        <v>472</v>
      </c>
      <c r="N416" s="156" t="s">
        <v>472</v>
      </c>
      <c r="O416" s="156" t="s">
        <v>957</v>
      </c>
      <c r="P416" s="156" t="s">
        <v>2</v>
      </c>
      <c r="Q416" s="156" t="s">
        <v>290</v>
      </c>
      <c r="R416" s="155" t="s">
        <v>291</v>
      </c>
      <c r="S416" s="156" t="s">
        <v>5</v>
      </c>
      <c r="T416" s="155" t="s">
        <v>908</v>
      </c>
      <c r="U416" s="155" t="s">
        <v>909</v>
      </c>
      <c r="V416" s="156" t="s">
        <v>477</v>
      </c>
      <c r="W416" s="156" t="s">
        <v>290</v>
      </c>
      <c r="X416" s="156" t="s">
        <v>290</v>
      </c>
      <c r="Y416" s="156" t="s">
        <v>487</v>
      </c>
      <c r="Z416" s="156" t="s">
        <v>290</v>
      </c>
      <c r="AA416" s="156" t="s">
        <v>290</v>
      </c>
      <c r="AB416" s="156" t="s">
        <v>1164</v>
      </c>
      <c r="AC416" s="156" t="s">
        <v>290</v>
      </c>
      <c r="AD416" s="156" t="s">
        <v>290</v>
      </c>
      <c r="AE416" s="156" t="s">
        <v>290</v>
      </c>
      <c r="AF416" s="157" t="s">
        <v>586</v>
      </c>
      <c r="AG416" s="156" t="s">
        <v>290</v>
      </c>
      <c r="AH416" s="155" t="s">
        <v>297</v>
      </c>
      <c r="AI416" s="155" t="s">
        <v>297</v>
      </c>
      <c r="AJ416" s="156" t="s">
        <v>290</v>
      </c>
      <c r="AK416" s="158" t="s">
        <v>910</v>
      </c>
      <c r="AL416" s="159" t="s">
        <v>299</v>
      </c>
    </row>
    <row r="417" spans="1:38" ht="409.5" x14ac:dyDescent="0.25">
      <c r="A417" s="94" t="str">
        <f t="shared" si="6"/>
        <v>не указаноне указаноадаптированная программаОчная</v>
      </c>
      <c r="B417" s="153">
        <v>412</v>
      </c>
      <c r="C417" s="154" t="s">
        <v>281</v>
      </c>
      <c r="D417" s="154" t="s">
        <v>1099</v>
      </c>
      <c r="E417" s="155" t="s">
        <v>282</v>
      </c>
      <c r="F417" s="154" t="s">
        <v>467</v>
      </c>
      <c r="G417" s="154" t="s">
        <v>468</v>
      </c>
      <c r="H417" s="155" t="s">
        <v>469</v>
      </c>
      <c r="I417" s="155"/>
      <c r="J417" s="154" t="s">
        <v>470</v>
      </c>
      <c r="K417" s="156" t="s">
        <v>471</v>
      </c>
      <c r="L417" s="155" t="s">
        <v>288</v>
      </c>
      <c r="M417" s="156" t="s">
        <v>472</v>
      </c>
      <c r="N417" s="156" t="s">
        <v>472</v>
      </c>
      <c r="O417" s="156" t="s">
        <v>473</v>
      </c>
      <c r="P417" s="156" t="s">
        <v>2</v>
      </c>
      <c r="Q417" s="156" t="s">
        <v>290</v>
      </c>
      <c r="R417" s="155" t="s">
        <v>291</v>
      </c>
      <c r="S417" s="156" t="s">
        <v>474</v>
      </c>
      <c r="T417" s="155" t="s">
        <v>475</v>
      </c>
      <c r="U417" s="155" t="s">
        <v>476</v>
      </c>
      <c r="V417" s="156" t="s">
        <v>477</v>
      </c>
      <c r="W417" s="156" t="s">
        <v>290</v>
      </c>
      <c r="X417" s="156" t="s">
        <v>290</v>
      </c>
      <c r="Y417" s="156" t="s">
        <v>1126</v>
      </c>
      <c r="Z417" s="156" t="s">
        <v>290</v>
      </c>
      <c r="AA417" s="156" t="s">
        <v>290</v>
      </c>
      <c r="AB417" s="156" t="s">
        <v>1127</v>
      </c>
      <c r="AC417" s="156" t="s">
        <v>290</v>
      </c>
      <c r="AD417" s="156" t="s">
        <v>290</v>
      </c>
      <c r="AE417" s="156" t="s">
        <v>290</v>
      </c>
      <c r="AF417" s="157" t="s">
        <v>1128</v>
      </c>
      <c r="AG417" s="156" t="s">
        <v>290</v>
      </c>
      <c r="AH417" s="155" t="s">
        <v>297</v>
      </c>
      <c r="AI417" s="155" t="s">
        <v>297</v>
      </c>
      <c r="AJ417" s="156" t="s">
        <v>290</v>
      </c>
      <c r="AK417" s="158" t="s">
        <v>478</v>
      </c>
      <c r="AL417" s="159" t="s">
        <v>299</v>
      </c>
    </row>
    <row r="418" spans="1:38" ht="409.5" x14ac:dyDescent="0.25">
      <c r="A418" s="94" t="str">
        <f t="shared" si="6"/>
        <v>не указано</v>
      </c>
      <c r="B418" s="153">
        <v>413</v>
      </c>
      <c r="C418" s="154" t="s">
        <v>281</v>
      </c>
      <c r="D418" s="154" t="s">
        <v>1099</v>
      </c>
      <c r="E418" s="155" t="s">
        <v>282</v>
      </c>
      <c r="F418" s="154" t="s">
        <v>895</v>
      </c>
      <c r="G418" s="154" t="s">
        <v>896</v>
      </c>
      <c r="H418" s="155" t="s">
        <v>897</v>
      </c>
      <c r="I418" s="155"/>
      <c r="J418" s="154" t="s">
        <v>898</v>
      </c>
      <c r="K418" s="156" t="s">
        <v>885</v>
      </c>
      <c r="L418" s="155" t="s">
        <v>288</v>
      </c>
      <c r="M418" s="156" t="s">
        <v>290</v>
      </c>
      <c r="N418" s="156" t="s">
        <v>290</v>
      </c>
      <c r="O418" s="156" t="s">
        <v>290</v>
      </c>
      <c r="P418" s="156" t="s">
        <v>472</v>
      </c>
      <c r="Q418" s="156" t="s">
        <v>290</v>
      </c>
      <c r="R418" s="155" t="s">
        <v>291</v>
      </c>
      <c r="S418" s="156" t="s">
        <v>5</v>
      </c>
      <c r="T418" s="155" t="s">
        <v>886</v>
      </c>
      <c r="U418" s="155" t="s">
        <v>900</v>
      </c>
      <c r="V418" s="156" t="s">
        <v>824</v>
      </c>
      <c r="W418" s="156" t="s">
        <v>290</v>
      </c>
      <c r="X418" s="156" t="s">
        <v>290</v>
      </c>
      <c r="Y418" s="156" t="s">
        <v>295</v>
      </c>
      <c r="Z418" s="156" t="s">
        <v>290</v>
      </c>
      <c r="AA418" s="156" t="s">
        <v>290</v>
      </c>
      <c r="AB418" s="156" t="s">
        <v>1163</v>
      </c>
      <c r="AC418" s="156" t="s">
        <v>290</v>
      </c>
      <c r="AD418" s="156" t="s">
        <v>290</v>
      </c>
      <c r="AE418" s="156" t="s">
        <v>290</v>
      </c>
      <c r="AF418" s="157" t="s">
        <v>876</v>
      </c>
      <c r="AG418" s="156" t="s">
        <v>290</v>
      </c>
      <c r="AH418" s="155" t="s">
        <v>297</v>
      </c>
      <c r="AI418" s="155" t="s">
        <v>297</v>
      </c>
      <c r="AJ418" s="156" t="s">
        <v>290</v>
      </c>
      <c r="AK418" s="158" t="s">
        <v>901</v>
      </c>
      <c r="AL418" s="159" t="s">
        <v>299</v>
      </c>
    </row>
    <row r="419" spans="1:38" ht="56.25" customHeight="1" x14ac:dyDescent="0.25">
      <c r="A419" s="94" t="str">
        <f t="shared" si="6"/>
        <v>не указаноне указаноОчная</v>
      </c>
      <c r="B419" s="153">
        <v>414</v>
      </c>
      <c r="C419" s="154" t="s">
        <v>281</v>
      </c>
      <c r="D419" s="154" t="s">
        <v>1099</v>
      </c>
      <c r="E419" s="155" t="s">
        <v>282</v>
      </c>
      <c r="F419" s="154" t="s">
        <v>869</v>
      </c>
      <c r="G419" s="154" t="s">
        <v>870</v>
      </c>
      <c r="H419" s="155" t="s">
        <v>878</v>
      </c>
      <c r="I419" s="155"/>
      <c r="J419" s="154" t="s">
        <v>872</v>
      </c>
      <c r="K419" s="156" t="s">
        <v>873</v>
      </c>
      <c r="L419" s="155" t="s">
        <v>288</v>
      </c>
      <c r="M419" s="156" t="s">
        <v>472</v>
      </c>
      <c r="N419" s="156" t="s">
        <v>472</v>
      </c>
      <c r="O419" s="156" t="s">
        <v>290</v>
      </c>
      <c r="P419" s="156" t="s">
        <v>2</v>
      </c>
      <c r="Q419" s="156" t="s">
        <v>290</v>
      </c>
      <c r="R419" s="155" t="s">
        <v>291</v>
      </c>
      <c r="S419" s="156" t="s">
        <v>875</v>
      </c>
      <c r="T419" s="155" t="s">
        <v>475</v>
      </c>
      <c r="U419" s="155" t="s">
        <v>476</v>
      </c>
      <c r="V419" s="156" t="s">
        <v>477</v>
      </c>
      <c r="W419" s="156" t="s">
        <v>290</v>
      </c>
      <c r="X419" s="156" t="s">
        <v>290</v>
      </c>
      <c r="Y419" s="156" t="s">
        <v>487</v>
      </c>
      <c r="Z419" s="156" t="s">
        <v>290</v>
      </c>
      <c r="AA419" s="156" t="s">
        <v>290</v>
      </c>
      <c r="AB419" s="156" t="s">
        <v>1161</v>
      </c>
      <c r="AC419" s="156" t="s">
        <v>290</v>
      </c>
      <c r="AD419" s="156" t="s">
        <v>290</v>
      </c>
      <c r="AE419" s="156" t="s">
        <v>290</v>
      </c>
      <c r="AF419" s="157" t="s">
        <v>876</v>
      </c>
      <c r="AG419" s="156" t="s">
        <v>290</v>
      </c>
      <c r="AH419" s="155" t="s">
        <v>297</v>
      </c>
      <c r="AI419" s="155" t="s">
        <v>297</v>
      </c>
      <c r="AJ419" s="156" t="s">
        <v>290</v>
      </c>
      <c r="AK419" s="158" t="s">
        <v>877</v>
      </c>
      <c r="AL419" s="159" t="s">
        <v>299</v>
      </c>
    </row>
    <row r="420" spans="1:38" ht="60.75" customHeight="1" x14ac:dyDescent="0.25">
      <c r="A420" s="94" t="str">
        <f t="shared" si="6"/>
        <v>не указаноне указаноОчно-заочная</v>
      </c>
      <c r="B420" s="153">
        <v>415</v>
      </c>
      <c r="C420" s="154" t="s">
        <v>281</v>
      </c>
      <c r="D420" s="154" t="s">
        <v>1099</v>
      </c>
      <c r="E420" s="155" t="s">
        <v>282</v>
      </c>
      <c r="F420" s="154" t="s">
        <v>869</v>
      </c>
      <c r="G420" s="154" t="s">
        <v>870</v>
      </c>
      <c r="H420" s="155" t="s">
        <v>972</v>
      </c>
      <c r="I420" s="155"/>
      <c r="J420" s="154" t="s">
        <v>872</v>
      </c>
      <c r="K420" s="156" t="s">
        <v>873</v>
      </c>
      <c r="L420" s="155" t="s">
        <v>288</v>
      </c>
      <c r="M420" s="156" t="s">
        <v>472</v>
      </c>
      <c r="N420" s="156" t="s">
        <v>472</v>
      </c>
      <c r="O420" s="156" t="s">
        <v>290</v>
      </c>
      <c r="P420" s="156" t="s">
        <v>464</v>
      </c>
      <c r="Q420" s="156" t="s">
        <v>290</v>
      </c>
      <c r="R420" s="155" t="s">
        <v>291</v>
      </c>
      <c r="S420" s="156" t="s">
        <v>875</v>
      </c>
      <c r="T420" s="155" t="s">
        <v>475</v>
      </c>
      <c r="U420" s="155" t="s">
        <v>476</v>
      </c>
      <c r="V420" s="156" t="s">
        <v>477</v>
      </c>
      <c r="W420" s="156" t="s">
        <v>290</v>
      </c>
      <c r="X420" s="156" t="s">
        <v>290</v>
      </c>
      <c r="Y420" s="156" t="s">
        <v>295</v>
      </c>
      <c r="Z420" s="156" t="s">
        <v>290</v>
      </c>
      <c r="AA420" s="156" t="s">
        <v>290</v>
      </c>
      <c r="AB420" s="156" t="s">
        <v>1161</v>
      </c>
      <c r="AC420" s="156" t="s">
        <v>290</v>
      </c>
      <c r="AD420" s="156" t="s">
        <v>290</v>
      </c>
      <c r="AE420" s="156" t="s">
        <v>290</v>
      </c>
      <c r="AF420" s="157" t="s">
        <v>876</v>
      </c>
      <c r="AG420" s="156" t="s">
        <v>290</v>
      </c>
      <c r="AH420" s="155" t="s">
        <v>297</v>
      </c>
      <c r="AI420" s="155" t="s">
        <v>297</v>
      </c>
      <c r="AJ420" s="156" t="s">
        <v>290</v>
      </c>
      <c r="AK420" s="158" t="s">
        <v>877</v>
      </c>
      <c r="AL420" s="159" t="s">
        <v>299</v>
      </c>
    </row>
    <row r="421" spans="1:38" ht="81" customHeight="1" x14ac:dyDescent="0.25">
      <c r="A421" s="94" t="str">
        <f t="shared" si="6"/>
        <v>не указаноне указаноОчно-заочная с применением дистанционных образовательных технологий</v>
      </c>
      <c r="B421" s="153">
        <v>416</v>
      </c>
      <c r="C421" s="154" t="s">
        <v>281</v>
      </c>
      <c r="D421" s="154" t="s">
        <v>1099</v>
      </c>
      <c r="E421" s="155" t="s">
        <v>282</v>
      </c>
      <c r="F421" s="154" t="s">
        <v>869</v>
      </c>
      <c r="G421" s="154" t="s">
        <v>870</v>
      </c>
      <c r="H421" s="155" t="s">
        <v>879</v>
      </c>
      <c r="I421" s="155"/>
      <c r="J421" s="154" t="s">
        <v>872</v>
      </c>
      <c r="K421" s="156" t="s">
        <v>873</v>
      </c>
      <c r="L421" s="155" t="s">
        <v>288</v>
      </c>
      <c r="M421" s="156" t="s">
        <v>472</v>
      </c>
      <c r="N421" s="156" t="s">
        <v>472</v>
      </c>
      <c r="O421" s="156" t="s">
        <v>290</v>
      </c>
      <c r="P421" s="156" t="s">
        <v>880</v>
      </c>
      <c r="Q421" s="156" t="s">
        <v>290</v>
      </c>
      <c r="R421" s="155" t="s">
        <v>291</v>
      </c>
      <c r="S421" s="156" t="s">
        <v>875</v>
      </c>
      <c r="T421" s="155" t="s">
        <v>475</v>
      </c>
      <c r="U421" s="155" t="s">
        <v>476</v>
      </c>
      <c r="V421" s="156" t="s">
        <v>477</v>
      </c>
      <c r="W421" s="156" t="s">
        <v>290</v>
      </c>
      <c r="X421" s="156" t="s">
        <v>290</v>
      </c>
      <c r="Y421" s="156" t="s">
        <v>487</v>
      </c>
      <c r="Z421" s="156" t="s">
        <v>290</v>
      </c>
      <c r="AA421" s="156" t="s">
        <v>290</v>
      </c>
      <c r="AB421" s="156" t="s">
        <v>1161</v>
      </c>
      <c r="AC421" s="156" t="s">
        <v>290</v>
      </c>
      <c r="AD421" s="156" t="s">
        <v>290</v>
      </c>
      <c r="AE421" s="156" t="s">
        <v>290</v>
      </c>
      <c r="AF421" s="157" t="s">
        <v>1162</v>
      </c>
      <c r="AG421" s="156" t="s">
        <v>290</v>
      </c>
      <c r="AH421" s="155" t="s">
        <v>297</v>
      </c>
      <c r="AI421" s="155" t="s">
        <v>297</v>
      </c>
      <c r="AJ421" s="156" t="s">
        <v>290</v>
      </c>
      <c r="AK421" s="158" t="s">
        <v>877</v>
      </c>
      <c r="AL421" s="159" t="s">
        <v>299</v>
      </c>
    </row>
    <row r="422" spans="1:38" ht="64.5" customHeight="1" x14ac:dyDescent="0.25">
      <c r="A422" s="94" t="str">
        <f t="shared" si="6"/>
        <v>не указаноне указаноФизические лица за исключением лиц с ОВЗ и инвалидовЗаочная</v>
      </c>
      <c r="B422" s="153">
        <v>417</v>
      </c>
      <c r="C422" s="154" t="s">
        <v>281</v>
      </c>
      <c r="D422" s="154" t="s">
        <v>1099</v>
      </c>
      <c r="E422" s="155" t="s">
        <v>282</v>
      </c>
      <c r="F422" s="154" t="s">
        <v>869</v>
      </c>
      <c r="G422" s="154" t="s">
        <v>870</v>
      </c>
      <c r="H422" s="155" t="s">
        <v>958</v>
      </c>
      <c r="I422" s="155"/>
      <c r="J422" s="154" t="s">
        <v>872</v>
      </c>
      <c r="K422" s="156" t="s">
        <v>873</v>
      </c>
      <c r="L422" s="155" t="s">
        <v>288</v>
      </c>
      <c r="M422" s="156" t="s">
        <v>472</v>
      </c>
      <c r="N422" s="156" t="s">
        <v>472</v>
      </c>
      <c r="O422" s="184" t="s">
        <v>1</v>
      </c>
      <c r="P422" s="156" t="s">
        <v>36</v>
      </c>
      <c r="Q422" s="156" t="s">
        <v>290</v>
      </c>
      <c r="R422" s="155" t="s">
        <v>291</v>
      </c>
      <c r="S422" s="156" t="s">
        <v>875</v>
      </c>
      <c r="T422" s="155" t="s">
        <v>475</v>
      </c>
      <c r="U422" s="155" t="s">
        <v>476</v>
      </c>
      <c r="V422" s="156" t="s">
        <v>477</v>
      </c>
      <c r="W422" s="156" t="s">
        <v>290</v>
      </c>
      <c r="X422" s="156" t="s">
        <v>290</v>
      </c>
      <c r="Y422" s="156" t="s">
        <v>487</v>
      </c>
      <c r="Z422" s="156" t="s">
        <v>290</v>
      </c>
      <c r="AA422" s="156" t="s">
        <v>290</v>
      </c>
      <c r="AB422" s="156" t="s">
        <v>1161</v>
      </c>
      <c r="AC422" s="156" t="s">
        <v>290</v>
      </c>
      <c r="AD422" s="156" t="s">
        <v>290</v>
      </c>
      <c r="AE422" s="156" t="s">
        <v>290</v>
      </c>
      <c r="AF422" s="157" t="s">
        <v>876</v>
      </c>
      <c r="AG422" s="156" t="s">
        <v>290</v>
      </c>
      <c r="AH422" s="155" t="s">
        <v>297</v>
      </c>
      <c r="AI422" s="155" t="s">
        <v>297</v>
      </c>
      <c r="AJ422" s="156" t="s">
        <v>290</v>
      </c>
      <c r="AK422" s="158" t="s">
        <v>877</v>
      </c>
      <c r="AL422" s="159" t="s">
        <v>299</v>
      </c>
    </row>
    <row r="423" spans="1:38" ht="61.5" customHeight="1" thickBot="1" x14ac:dyDescent="0.3">
      <c r="A423" s="94" t="str">
        <f t="shared" si="6"/>
        <v>не указаноне указаноЗаочная с применением дистанционных образовательных технологий и электронного обучения</v>
      </c>
      <c r="B423" s="160">
        <v>418</v>
      </c>
      <c r="C423" s="161" t="s">
        <v>281</v>
      </c>
      <c r="D423" s="161" t="s">
        <v>1099</v>
      </c>
      <c r="E423" s="162" t="s">
        <v>282</v>
      </c>
      <c r="F423" s="161" t="s">
        <v>869</v>
      </c>
      <c r="G423" s="161" t="s">
        <v>870</v>
      </c>
      <c r="H423" s="162" t="s">
        <v>871</v>
      </c>
      <c r="I423" s="162"/>
      <c r="J423" s="161" t="s">
        <v>872</v>
      </c>
      <c r="K423" s="163" t="s">
        <v>873</v>
      </c>
      <c r="L423" s="162" t="s">
        <v>288</v>
      </c>
      <c r="M423" s="163" t="s">
        <v>472</v>
      </c>
      <c r="N423" s="163" t="s">
        <v>472</v>
      </c>
      <c r="O423" s="163" t="s">
        <v>290</v>
      </c>
      <c r="P423" s="163" t="s">
        <v>874</v>
      </c>
      <c r="Q423" s="163" t="s">
        <v>290</v>
      </c>
      <c r="R423" s="162" t="s">
        <v>291</v>
      </c>
      <c r="S423" s="163" t="s">
        <v>875</v>
      </c>
      <c r="T423" s="162" t="s">
        <v>475</v>
      </c>
      <c r="U423" s="162" t="s">
        <v>476</v>
      </c>
      <c r="V423" s="163" t="s">
        <v>477</v>
      </c>
      <c r="W423" s="163" t="s">
        <v>290</v>
      </c>
      <c r="X423" s="163" t="s">
        <v>290</v>
      </c>
      <c r="Y423" s="163" t="s">
        <v>487</v>
      </c>
      <c r="Z423" s="163" t="s">
        <v>290</v>
      </c>
      <c r="AA423" s="163" t="s">
        <v>290</v>
      </c>
      <c r="AB423" s="163" t="s">
        <v>1161</v>
      </c>
      <c r="AC423" s="163" t="s">
        <v>290</v>
      </c>
      <c r="AD423" s="163" t="s">
        <v>290</v>
      </c>
      <c r="AE423" s="163" t="s">
        <v>290</v>
      </c>
      <c r="AF423" s="164" t="s">
        <v>876</v>
      </c>
      <c r="AG423" s="163" t="s">
        <v>290</v>
      </c>
      <c r="AH423" s="162" t="s">
        <v>297</v>
      </c>
      <c r="AI423" s="162" t="s">
        <v>297</v>
      </c>
      <c r="AJ423" s="163" t="s">
        <v>290</v>
      </c>
      <c r="AK423" s="165" t="s">
        <v>877</v>
      </c>
      <c r="AL423" s="166" t="s">
        <v>299</v>
      </c>
    </row>
    <row r="424" spans="1:38" ht="409.6" thickBot="1" x14ac:dyDescent="0.3">
      <c r="A424" s="94" t="str">
        <f t="shared" si="6"/>
        <v>Физические лица за исключением лиц с ОВЗ и инвалидов43.02.16 Туризм и гостеприимствоОсновное общее образованиеОчная</v>
      </c>
      <c r="B424" s="160">
        <v>419</v>
      </c>
      <c r="C424" s="161" t="s">
        <v>281</v>
      </c>
      <c r="D424" s="161" t="s">
        <v>1099</v>
      </c>
      <c r="E424" s="162" t="s">
        <v>282</v>
      </c>
      <c r="F424" s="182" t="s">
        <v>283</v>
      </c>
      <c r="G424" s="182" t="s">
        <v>284</v>
      </c>
      <c r="H424" s="183" t="s">
        <v>1367</v>
      </c>
      <c r="I424" s="162"/>
      <c r="J424" s="182" t="s">
        <v>1368</v>
      </c>
      <c r="K424" s="184" t="s">
        <v>7</v>
      </c>
      <c r="L424" s="183" t="s">
        <v>288</v>
      </c>
      <c r="M424" s="184" t="s">
        <v>1</v>
      </c>
      <c r="N424" s="184" t="s">
        <v>1369</v>
      </c>
      <c r="O424" s="184" t="s">
        <v>8</v>
      </c>
      <c r="P424" s="184" t="s">
        <v>2</v>
      </c>
      <c r="Q424" s="163" t="s">
        <v>290</v>
      </c>
      <c r="R424" s="162" t="s">
        <v>291</v>
      </c>
      <c r="S424" s="184" t="s">
        <v>292</v>
      </c>
      <c r="T424" s="183" t="s">
        <v>192</v>
      </c>
      <c r="U424" s="183" t="s">
        <v>192</v>
      </c>
      <c r="V424" s="184" t="s">
        <v>1370</v>
      </c>
      <c r="W424" s="163" t="s">
        <v>290</v>
      </c>
      <c r="X424" s="163" t="s">
        <v>290</v>
      </c>
      <c r="Y424" s="184" t="s">
        <v>1371</v>
      </c>
      <c r="Z424" s="163" t="s">
        <v>290</v>
      </c>
      <c r="AA424" s="163" t="s">
        <v>290</v>
      </c>
      <c r="AB424" s="163" t="s">
        <v>1161</v>
      </c>
      <c r="AC424" s="163" t="s">
        <v>290</v>
      </c>
      <c r="AD424" s="163" t="s">
        <v>290</v>
      </c>
      <c r="AE424" s="163" t="s">
        <v>290</v>
      </c>
      <c r="AF424" s="184" t="s">
        <v>1372</v>
      </c>
      <c r="AG424" s="163" t="s">
        <v>290</v>
      </c>
      <c r="AH424" s="162" t="s">
        <v>297</v>
      </c>
      <c r="AI424" s="162" t="s">
        <v>297</v>
      </c>
      <c r="AJ424" s="163" t="s">
        <v>290</v>
      </c>
      <c r="AK424" s="185" t="s">
        <v>1373</v>
      </c>
      <c r="AL424" s="185" t="s">
        <v>299</v>
      </c>
    </row>
    <row r="425" spans="1:38" ht="24.75" customHeight="1" x14ac:dyDescent="0.25">
      <c r="A425" s="94" t="e">
        <f>M425&amp;#REF!&amp;O425&amp;P425</f>
        <v>#REF!</v>
      </c>
      <c r="N425" s="186"/>
    </row>
    <row r="426" spans="1:38" x14ac:dyDescent="0.25">
      <c r="A426" s="94" t="str">
        <f t="shared" si="6"/>
        <v/>
      </c>
    </row>
    <row r="427" spans="1:38" x14ac:dyDescent="0.25">
      <c r="A427" s="94" t="str">
        <f t="shared" si="6"/>
        <v/>
      </c>
    </row>
    <row r="428" spans="1:38" x14ac:dyDescent="0.25">
      <c r="A428" s="94" t="str">
        <f t="shared" si="6"/>
        <v/>
      </c>
    </row>
    <row r="429" spans="1:38" x14ac:dyDescent="0.25">
      <c r="A429" s="94" t="str">
        <f t="shared" si="6"/>
        <v/>
      </c>
    </row>
    <row r="430" spans="1:38" x14ac:dyDescent="0.25">
      <c r="A430" s="94" t="str">
        <f t="shared" si="6"/>
        <v/>
      </c>
    </row>
    <row r="431" spans="1:38" x14ac:dyDescent="0.25">
      <c r="A431" s="94" t="str">
        <f t="shared" si="6"/>
        <v/>
      </c>
    </row>
    <row r="432" spans="1:38" x14ac:dyDescent="0.25">
      <c r="A432" s="94" t="str">
        <f t="shared" si="6"/>
        <v/>
      </c>
    </row>
    <row r="433" spans="1:1" x14ac:dyDescent="0.25">
      <c r="A433" s="94" t="str">
        <f t="shared" si="6"/>
        <v/>
      </c>
    </row>
    <row r="434" spans="1:1" x14ac:dyDescent="0.25">
      <c r="A434" s="94" t="str">
        <f t="shared" si="6"/>
        <v/>
      </c>
    </row>
    <row r="435" spans="1:1" x14ac:dyDescent="0.25">
      <c r="A435" s="94" t="str">
        <f t="shared" si="6"/>
        <v/>
      </c>
    </row>
    <row r="436" spans="1:1" x14ac:dyDescent="0.25">
      <c r="A436" s="94" t="str">
        <f t="shared" si="6"/>
        <v/>
      </c>
    </row>
    <row r="437" spans="1:1" x14ac:dyDescent="0.25">
      <c r="A437" s="94" t="str">
        <f t="shared" si="6"/>
        <v/>
      </c>
    </row>
    <row r="438" spans="1:1" x14ac:dyDescent="0.25">
      <c r="A438" s="94" t="str">
        <f t="shared" si="6"/>
        <v/>
      </c>
    </row>
    <row r="439" spans="1:1" x14ac:dyDescent="0.25">
      <c r="A439" s="94" t="str">
        <f t="shared" si="6"/>
        <v/>
      </c>
    </row>
    <row r="440" spans="1:1" x14ac:dyDescent="0.25">
      <c r="A440" s="94" t="str">
        <f t="shared" si="6"/>
        <v/>
      </c>
    </row>
    <row r="441" spans="1:1" x14ac:dyDescent="0.25">
      <c r="A441" s="94" t="str">
        <f t="shared" si="6"/>
        <v/>
      </c>
    </row>
  </sheetData>
  <mergeCells count="34">
    <mergeCell ref="Y3:Y4"/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T3:T4"/>
    <mergeCell ref="U3:U4"/>
    <mergeCell ref="V3:V4"/>
    <mergeCell ref="W3:W4"/>
    <mergeCell ref="X3:X4"/>
    <mergeCell ref="B1:AA1"/>
    <mergeCell ref="B2:C2"/>
    <mergeCell ref="B3:B4"/>
    <mergeCell ref="C3:D3"/>
    <mergeCell ref="E3:E4"/>
    <mergeCell ref="F3:G3"/>
    <mergeCell ref="H3:H4"/>
    <mergeCell ref="J3:L3"/>
    <mergeCell ref="M3:M4"/>
    <mergeCell ref="N3:N4"/>
    <mergeCell ref="Z3:Z4"/>
    <mergeCell ref="O3:O4"/>
    <mergeCell ref="P3:P4"/>
    <mergeCell ref="Q3:Q4"/>
    <mergeCell ref="R3:R4"/>
    <mergeCell ref="S3:S4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НСГК </vt:lpstr>
      <vt:lpstr>часть 1.1 ППССЗ</vt:lpstr>
      <vt:lpstr>часть 1.2 ППССЗ (2)</vt:lpstr>
      <vt:lpstr>часть 1.3 Питание</vt:lpstr>
      <vt:lpstr>часть 2.1 ОЗМ</vt:lpstr>
      <vt:lpstr>часть 3  </vt:lpstr>
      <vt:lpstr>Уведомление урупн.</vt:lpstr>
      <vt:lpstr>Форма ДФ</vt:lpstr>
      <vt:lpstr>ВП</vt:lpstr>
      <vt:lpstr>ВП!Область_печати</vt:lpstr>
      <vt:lpstr>'НСГК '!Область_печати</vt:lpstr>
      <vt:lpstr>'Уведомление урупн.'!Область_печати</vt:lpstr>
      <vt:lpstr>'часть 1.1 ППССЗ'!Область_печати</vt:lpstr>
      <vt:lpstr>'часть 1.2 ППССЗ (2)'!Область_печати</vt:lpstr>
      <vt:lpstr>'часть 1.3 Питание'!Область_печати</vt:lpstr>
      <vt:lpstr>'часть 2.1 ОЗМ'!Область_печати</vt:lpstr>
      <vt:lpstr>'часть 3  '!Область_печати</vt:lpstr>
    </vt:vector>
  </TitlesOfParts>
  <Company>ДОиМП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Рудюк Валентин В.</dc:creator>
  <cp:lastModifiedBy>Galant G700</cp:lastModifiedBy>
  <cp:lastPrinted>2020-12-21T07:08:17Z</cp:lastPrinted>
  <dcterms:created xsi:type="dcterms:W3CDTF">2016-12-25T11:32:42Z</dcterms:created>
  <dcterms:modified xsi:type="dcterms:W3CDTF">2024-07-03T05:15:36Z</dcterms:modified>
</cp:coreProperties>
</file>